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280" windowHeight="6135" firstSheet="1" activeTab="2"/>
  </bookViews>
  <sheets>
    <sheet name="VXXXXX" sheetId="1" state="veryHidden" r:id="rId1"/>
    <sheet name="집계표" sheetId="2" r:id="rId2"/>
    <sheet name="설문조사분석1" sheetId="3" r:id="rId3"/>
    <sheet name="조합원 당부글" sheetId="4" r:id="rId4"/>
  </sheets>
  <definedNames>
    <definedName name="_xlnm.Print_Area" localSheetId="2">'설문조사분석1'!$A$1:$L$347</definedName>
  </definedNames>
  <calcPr fullCalcOnLoad="1"/>
</workbook>
</file>

<file path=xl/sharedStrings.xml><?xml version="1.0" encoding="utf-8"?>
<sst xmlns="http://schemas.openxmlformats.org/spreadsheetml/2006/main" count="683" uniqueCount="252">
  <si>
    <t>Ⅰ. 기초조사</t>
  </si>
  <si>
    <t>현직 현장간부이다.</t>
  </si>
  <si>
    <t>전직 현장간부 이상을 한 적이 있다.</t>
  </si>
  <si>
    <t>전,현직 소조장이다.</t>
  </si>
  <si>
    <t>귀하는 몇 차례의 파업참여를 하셨습니까?</t>
  </si>
  <si>
    <t>모두 다 참여했다.</t>
  </si>
  <si>
    <t>3차례 참여했다.</t>
  </si>
  <si>
    <t>2차례 참여했다.</t>
  </si>
  <si>
    <t>1차례 참여했다.</t>
  </si>
  <si>
    <t>한번도 참여하지 않았다.</t>
  </si>
  <si>
    <t>석하셨습니까?</t>
  </si>
  <si>
    <t>참석하지 않았다.</t>
  </si>
  <si>
    <t>위원장 명령전에 먼저 복귀하였다.</t>
  </si>
  <si>
    <t>위원장 명령후에 복귀하였다.</t>
  </si>
  <si>
    <t>Ⅱ. 파업투쟁의 준비 및 요구조건</t>
  </si>
  <si>
    <t>제시했습니다. 이에 대한 귀하의 의견은?</t>
  </si>
  <si>
    <t>인력감축을 전적으로 동의한다.</t>
  </si>
  <si>
    <t>인력감축을 동의하나 대상인원을 줄였어야 한다.</t>
  </si>
  <si>
    <t>인력감축은 반대하되 구조조정의 필요성은 인정한다.</t>
  </si>
  <si>
    <t>공사와 서울시가 제출한 구조조정안은 노동조합(조합원)의  의견을 반영하지 않은 것이</t>
  </si>
  <si>
    <t>므로 동의할 수 없다.</t>
  </si>
  <si>
    <t>잘 모르겠다.</t>
  </si>
  <si>
    <t>올바른 목표설정이며, 민주노총과의 공동투쟁으로 쟁취할 수 있었다고 생각했다.</t>
  </si>
  <si>
    <t>올바르기는 하나, 무리한 요구라고 생각했다.</t>
  </si>
  <si>
    <t>주조조정 저지(현원 유지)에 초점을 맞추었어야 했다.</t>
  </si>
  <si>
    <t>구조조정을 적당한 선에서 받아들여야 했다.</t>
  </si>
  <si>
    <t>기타(                                           )</t>
  </si>
  <si>
    <t>의 견해는?</t>
  </si>
  <si>
    <t>정리해고를 최소화하기 위해 정년단축, 인원할애를 받아들였어야 했다.</t>
  </si>
  <si>
    <t>인원할애등은 노동장도의 강화를 가져오므로 단호히 반대한다.</t>
  </si>
  <si>
    <t>잘 모르겠다</t>
  </si>
  <si>
    <t>장하는 사용자 단체도 있습니다. 이에 대한 귀하의 견해는?</t>
  </si>
  <si>
    <t>노동시간 단축과 임금삭감을 다 하여야 한다.</t>
  </si>
  <si>
    <t>노동시간 단축은 필요없다.</t>
  </si>
  <si>
    <t>기타(                                            )</t>
  </si>
  <si>
    <t>서울시와의 실무협상을 진행하였습니다. 협상을 통한 사태해결이  안된 점은 누구의 책임이</t>
  </si>
  <si>
    <t>라고 생각하십니까?</t>
  </si>
  <si>
    <t>공사와 서울시의 불성실한 태도에 책임이 있다.</t>
  </si>
  <si>
    <t>노동조합의 강경한 방침에 책임이 있다.</t>
  </si>
  <si>
    <t>노동조합과 서울시, 공사 모두의 책임이다.</t>
  </si>
  <si>
    <t>공연맹의 공동투쟁으로 설정하였습니다. 타 사업장과의 시기집중을  하기 위해 파업 돌입일</t>
  </si>
  <si>
    <t>자를 늦추어 왔습니다. 이에 대한 귀하의 의견은?</t>
  </si>
  <si>
    <t>공동투쟁에 동의하며, 시기집중을 위해 4.19로 늦춘 것은 옳았다</t>
  </si>
  <si>
    <t>공동투쟁에 동의하나, 지하철 단사의 문제를 가지고 일찍 파업에 돌입했어야 했다.</t>
  </si>
  <si>
    <t>공동투쟁은 잘못이며 단사내에서 풀었어야 한다.</t>
  </si>
  <si>
    <t>잘모르겠다.</t>
  </si>
  <si>
    <t>Ⅲ. 파업투쟁 및 투쟁전술</t>
  </si>
  <si>
    <t>민주노총, 공공연맹, 타 사업장과의 공동투쟁이 성공적으로 이루어졌다.</t>
  </si>
  <si>
    <t>공공연맹 차원에서의 공동투쟁은 성공적이었으나,  민주노총 차원에서의 전체 투쟁전선</t>
  </si>
  <si>
    <t>이 만들어지지 않았다.</t>
  </si>
  <si>
    <t>공동투쟁이 이루어지지 않았다.</t>
  </si>
  <si>
    <t>좋았다.</t>
  </si>
  <si>
    <t>그저 그랬다.</t>
  </si>
  <si>
    <t>산개투쟁을 했어야 했다.</t>
  </si>
  <si>
    <t>현장옥쇄투쟁(차량기지등)을 하였어야 했다.</t>
  </si>
  <si>
    <t>투쟁진행사항등을 알 수 있는 분임토의등이 필요했다.</t>
  </si>
  <si>
    <t>총회 및 문화제만으로도 충분하였다.</t>
  </si>
  <si>
    <t>일정이 빡빡하여 피곤하였다.</t>
  </si>
  <si>
    <t>기타(                                          )</t>
  </si>
  <si>
    <t>공권력 투입설등의 정권의 위협</t>
  </si>
  <si>
    <t>무계 7일로 인한 신분의 위협</t>
  </si>
  <si>
    <t>언론의 악선전</t>
  </si>
  <si>
    <t>교섭, 연대투쟁등 투쟁전망의 부재</t>
  </si>
  <si>
    <t>타 지부 및 지회의 복귀자 수가 늘어서</t>
  </si>
  <si>
    <t>귀하의 생각은?</t>
  </si>
  <si>
    <t>정권의 탄압을 피해 바로 산개하였어야 했다.</t>
  </si>
  <si>
    <t>거점에서 일정하게 대치하다가 산을 통해 대오를 이동했어야 했다.</t>
  </si>
  <si>
    <t>거점 사수투쟁은 잘한 일이다.</t>
  </si>
  <si>
    <t>대한 귀하의 견해는?</t>
  </si>
  <si>
    <t>잘한 결정이다.</t>
  </si>
  <si>
    <t>당시의 상황에서 어쩔 수 없는 결정이다.</t>
  </si>
  <si>
    <t>힘든 조건이었으나 철회결정이 불만족스럽다.</t>
  </si>
  <si>
    <t>파업을 계속했어야 했다.</t>
  </si>
  <si>
    <t>는 측면도 있지만 재파업이 실현되지 않은 이유는 무엇이라 생각하십니까?</t>
  </si>
  <si>
    <t>이미 파업투쟁으로 지쳐있었다.</t>
  </si>
  <si>
    <t>현장 탄압으로, 불만은 있으되 동력이 붙지 않았다.</t>
  </si>
  <si>
    <t>당시의 정세(여론)가 재파업을 할 상황이 아니다,</t>
  </si>
  <si>
    <t>재파업을 강행했어야 했다.</t>
  </si>
  <si>
    <t>징계자 최소화 및 재정 정상화</t>
  </si>
  <si>
    <t>반조직자 처벌 및 현장분위기 쇄신</t>
  </si>
  <si>
    <t>공사, 서울시와의 교섭재개</t>
  </si>
  <si>
    <t>임단투 준비 및 투쟁</t>
  </si>
  <si>
    <t>기타(                                     )</t>
  </si>
  <si>
    <t>Ⅳ. 만족도 평가 (0:아주 불만족, 5:보통, 10:아주 만족)</t>
  </si>
  <si>
    <t>&lt;설문에 응해주셔서 감사드립니다.&gt;</t>
  </si>
  <si>
    <t>4.19 총파업 투쟁 평가를 위한 조합원 설문 조사 분석 보고서</t>
  </si>
  <si>
    <t xml:space="preserve"> 평조합원이다.</t>
  </si>
  <si>
    <t>노동조합에서의 귀하의 직책은 ?</t>
  </si>
  <si>
    <t>1&gt;</t>
  </si>
  <si>
    <t>①</t>
  </si>
  <si>
    <t>②</t>
  </si>
  <si>
    <t>③</t>
  </si>
  <si>
    <t>④</t>
  </si>
  <si>
    <t>⑤</t>
  </si>
  <si>
    <t xml:space="preserve">모두 참석                       </t>
  </si>
  <si>
    <t xml:space="preserve">4∼6회                </t>
  </si>
  <si>
    <t>7∼9회</t>
  </si>
  <si>
    <t>기본적인 생활을 유지하고, 신규 일자리를 창출하기 위해 임금 삭감없는 노동시간 단축이어야 한다.</t>
  </si>
  <si>
    <t>2&gt;</t>
  </si>
  <si>
    <t>우리는 4차례의 큰 파업(89년 3.16, 94년 6.24, 96년 노동법, 99년 4.19파업)을 겪었습니다.</t>
  </si>
  <si>
    <t>98년 12월부터 파업전까지 총 10차례의 조합원총회가 개최되었습니다. 귀하는 몇 번을 참</t>
  </si>
  <si>
    <t>3&gt;</t>
  </si>
  <si>
    <t>귀하는 위원장 명령전에 현장복귀를 하셨는지요?</t>
  </si>
  <si>
    <t>4&gt;</t>
  </si>
  <si>
    <t>공사와 서울시는 작년 10월부터 인력감축을  골자로 한 구조조정안(최종 2,078명 감축)을</t>
  </si>
  <si>
    <t>5&gt;</t>
  </si>
  <si>
    <t>6&gt;</t>
  </si>
  <si>
    <t>노동조합에서는 공사와 서울시의 구조조정에 대하여  공세적 요구투쟁을 하기 위하여 지</t>
  </si>
  <si>
    <t xml:space="preserve">하철 개혁과 노동시간 단축, 고용안정 쟁취를 투쟁목표로 설정하였습니다. </t>
  </si>
  <si>
    <t>이에 대한 귀하의 견해는 어떠합니까?</t>
  </si>
  <si>
    <t>공사는 정년 단축, 인원할애등으로 '정리해고'는  최소화한다고 했습니다. 이에 대한 귀하</t>
  </si>
  <si>
    <t>7&gt;</t>
  </si>
  <si>
    <t>8&gt;</t>
  </si>
  <si>
    <t>이번 투쟁의 목표중의 하나가 '노동시간 단축'이었습니다. 이와 관련해서 임금삭감등을 주</t>
  </si>
  <si>
    <t>노동조합은 '자하철 개혁안' 가지고 지난 2월. 두 차례의 특별교섭을 진행하였고, 4월에는</t>
  </si>
  <si>
    <t>9&gt;</t>
  </si>
  <si>
    <t>10&gt;</t>
  </si>
  <si>
    <t>노동조합은 이번 투쟁을 단사 차원에서 해결될 사안이 아니라며 단사의 투쟁이 아닌 공</t>
  </si>
  <si>
    <t>이번 파업 과정에서 공동투쟁(연대투쟁)에 대한 귀하의 의견은?</t>
  </si>
  <si>
    <t>11&gt;</t>
  </si>
  <si>
    <t>12&gt;</t>
  </si>
  <si>
    <t>이번 파업은 서울대와 명동성당에서의 거점 농성이었습니다. 이에 대한 귀하의 생각은?</t>
  </si>
  <si>
    <t>파업(농성)프로그램으로 총회 및 문화제등이 배치되었습니다. 이에 대한 귀하의 생각은?</t>
  </si>
  <si>
    <t>13&gt;</t>
  </si>
  <si>
    <t>14&gt;</t>
  </si>
  <si>
    <t xml:space="preserve"> 24일(토)에 관악산 산행을 한 후 25일은  서울대 사수투쟁을 전개하였습니다. 이에 대한</t>
  </si>
  <si>
    <t>15&gt;</t>
  </si>
  <si>
    <t>16&gt;</t>
  </si>
  <si>
    <t>총파업 8일차인 26일(월)부로  위원장의 파업철회와 현장복귀  명령이 있었습니다. 이에</t>
  </si>
  <si>
    <t>현장 복귀 이후 지도부의 5월 14일 재파업 선언이 있었습니다. 배수진으로서의 선언이라</t>
  </si>
  <si>
    <t>17&gt;</t>
  </si>
  <si>
    <t>18&gt;</t>
  </si>
  <si>
    <t>총파업이후 노동조합의 가장 큰 과제는 무엇이라 생각하십니까?</t>
  </si>
  <si>
    <t xml:space="preserve"> 파업투쟁에 대한 만족도는?</t>
  </si>
  <si>
    <t>19&gt;</t>
  </si>
  <si>
    <t>20&gt;</t>
  </si>
  <si>
    <t>21&gt;</t>
  </si>
  <si>
    <t>22&gt;</t>
  </si>
  <si>
    <t>23&gt;</t>
  </si>
  <si>
    <t>24&gt;</t>
  </si>
  <si>
    <t>지회, 지부, 중앙등 노동조합에 하고 싶은 말을 적어주세요.</t>
  </si>
  <si>
    <t>지회 현장간부들의 파업기간중 활동에 대한 만족도는?</t>
  </si>
  <si>
    <t>파업지도부에 관한 만족도는?</t>
  </si>
  <si>
    <t>공공연맹 및 민주노총의 활동에 대한 만족도는?</t>
  </si>
  <si>
    <t>학생 사수대에 대한 만족도는?</t>
  </si>
  <si>
    <t>1번집계표</t>
  </si>
  <si>
    <t>2번집계표</t>
  </si>
  <si>
    <t>3번집계표</t>
  </si>
  <si>
    <t>4번집계표</t>
  </si>
  <si>
    <t>5번집계표</t>
  </si>
  <si>
    <t>6번집계표</t>
  </si>
  <si>
    <t>7번집계표</t>
  </si>
  <si>
    <t>8번집계표</t>
  </si>
  <si>
    <t>총계</t>
  </si>
  <si>
    <t>1번</t>
  </si>
  <si>
    <t>①</t>
  </si>
  <si>
    <t>7번</t>
  </si>
  <si>
    <t>13번</t>
  </si>
  <si>
    <t>②</t>
  </si>
  <si>
    <t>③</t>
  </si>
  <si>
    <t>④</t>
  </si>
  <si>
    <t>2번</t>
  </si>
  <si>
    <t>8번</t>
  </si>
  <si>
    <t>14번</t>
  </si>
  <si>
    <t>⑤</t>
  </si>
  <si>
    <t>3번</t>
  </si>
  <si>
    <t>9번</t>
  </si>
  <si>
    <t>15번</t>
  </si>
  <si>
    <t>4번</t>
  </si>
  <si>
    <t>10번</t>
  </si>
  <si>
    <t>16번</t>
  </si>
  <si>
    <t>5번</t>
  </si>
  <si>
    <t>11번</t>
  </si>
  <si>
    <t>17번</t>
  </si>
  <si>
    <t>6번</t>
  </si>
  <si>
    <t>12번</t>
  </si>
  <si>
    <t>18번</t>
  </si>
  <si>
    <t>19번</t>
  </si>
  <si>
    <t>20번</t>
  </si>
  <si>
    <t>21번</t>
  </si>
  <si>
    <t>22번</t>
  </si>
  <si>
    <t>23번</t>
  </si>
  <si>
    <t>1번집계</t>
  </si>
  <si>
    <t>2번집계</t>
  </si>
  <si>
    <t>3번집계</t>
  </si>
  <si>
    <t>4번집계</t>
  </si>
  <si>
    <t>5번집계</t>
  </si>
  <si>
    <t>6번집계</t>
  </si>
  <si>
    <t>7번집계</t>
  </si>
  <si>
    <t>8번집계</t>
  </si>
  <si>
    <t>조기복귀</t>
  </si>
  <si>
    <t>조사일시 : 1999년6월 21일 - 25일</t>
  </si>
  <si>
    <t>조사대상 및 응답자 수 : 군자정비지회 조합원 158명</t>
  </si>
  <si>
    <t>구분</t>
  </si>
  <si>
    <t>비율</t>
  </si>
  <si>
    <t>응답자수</t>
  </si>
  <si>
    <t>계</t>
  </si>
  <si>
    <t>1∼3회</t>
  </si>
  <si>
    <t>총파업 6-7일차에  파업대오가 흔들렸습니다.  가장 큰  이유는 무엇이라고  생각하십니까?</t>
  </si>
  <si>
    <t>(2개까지 선택가능)</t>
  </si>
  <si>
    <t>0-1</t>
  </si>
  <si>
    <t>만족도</t>
  </si>
  <si>
    <t>총점</t>
  </si>
  <si>
    <t>평균만족도</t>
  </si>
  <si>
    <t>96명</t>
  </si>
  <si>
    <t>95명</t>
  </si>
  <si>
    <t>108명</t>
  </si>
  <si>
    <t>85명</t>
  </si>
  <si>
    <t>평균</t>
  </si>
  <si>
    <t>지회. 지부. 중앙등 노동조합에 하고 싶은 말.</t>
  </si>
  <si>
    <t>□ 위원장 명령 전 복귀 자</t>
  </si>
  <si>
    <t>□ 지하철 노조지도부의 역량이 있는지?</t>
  </si>
  <si>
    <t>□ 지하철 조합원들의 권익을 위한 것인지 아니면 우호적인 선전 선동에 그치는 것은 아닌지?</t>
  </si>
  <si>
    <t>□ 현장 지도 간부라고 하는 일부 대의원은 양식도 없이 일제강점 시대의 일본 순사와의 같은 짖을 하고 있다. 우리공사가 폭력 집단은 이니지않은가?</t>
  </si>
  <si>
    <t>대의원 이상 현장 간부가 되려면 몸가짐 언행 회사 일에서도 솔선수범 하기 바란다. 노도조합 일을 빙자해 일을 하지 않는다면 묵과하지 않겠다.</t>
  </si>
  <si>
    <t>□ 민주노총은 지하철을 철저히 이용해 먹는다. 벌써 몇 번째 당하고 있는 데 조합원은 정신 차려야 한다.</t>
  </si>
  <si>
    <t>□ 금번 실패의 원인을 철저히 분석하고 냉철한 평가가 요구됨.--위기는 곳 기회임.</t>
  </si>
  <si>
    <t>□ 최선이 아니면 차선책을 택할 수도 있는 것이다.</t>
  </si>
  <si>
    <t>□ 주임 대리와의 유대관개의 중요성을 염두 해 두어야 한다.</t>
  </si>
  <si>
    <t>□ 겸손과 겸허한 몸 자세로 처신의 처신에 신중을 기하야 조합원으로부터 인정받는 간부가 되기를 바란다.</t>
  </si>
  <si>
    <t>□ 정치적 성격의 활동을 최소화하여야 한다.</t>
  </si>
  <si>
    <t>□ 조합원에게 권리는 박탈하고 책임만 강요하는 조합운영은 되풀이 되어서는 안 된다,</t>
  </si>
  <si>
    <t>□ 총 사퇴가 요망.</t>
  </si>
  <si>
    <t>□ 주임 대리 주장을 감지하고 주임 대리에 대한 베려가 있어야 한다..</t>
  </si>
  <si>
    <t>□ 파업후 사후 대책이 없었으므로 파업참여 자체가 불안했고. 파업기간 동안 교섭이 없어서 더욱 불안했다. 또한 공공연맹 민주노총의 여론에 밀려 너무 강력한 투쟁으로 나가는 것은 잘못이다.</t>
  </si>
  <si>
    <t>□ 지하철 특유의 피해의식으로 인한 우리의 특수성을 해결하는데 실질적인 노력과 결실이 이루어 져야 한다.</t>
  </si>
  <si>
    <t>□ 실리위주의 조합으로 변모하기 바람.</t>
  </si>
  <si>
    <t>■ 위원장 명령 후 복귀 자</t>
  </si>
  <si>
    <t>■ 공사와 서울시가 현장 노조원에 대하여 압박과 징계난발에 대한 대안필요.</t>
  </si>
  <si>
    <t>■ 결론은 조합이 졌다, 해고자 징계자가 많기 때문에 중앙 판단이 잘못되었다.</t>
  </si>
  <si>
    <t>■ 정년을 5년 단축하여 인원을 감축하였으며 좋겠다,---- 투쟁하지 않는 노동자는 필요치 않다.</t>
  </si>
  <si>
    <t>■ 수고 하셨습니다. 다음에 또 봅시다.</t>
  </si>
  <si>
    <t>■ 좀더 책임감 있게 일하여 주시기 바랍니다.</t>
  </si>
  <si>
    <t>■ 수고 많으십니다. 어려운 상황에서 현장간부 및 중앙간부 활동을 하시느라 수고 많으십니다. 힘드시더라도 현장을 좀더 생각하여 주시고 조합원들에게 조합이 살아 있음을 보여주시기 바랍니다.</t>
  </si>
  <si>
    <t>■ 수고하세요.</t>
  </si>
  <si>
    <t>■ 빨리 조합이 자리를 잡아 주셨으면 합니다.</t>
  </si>
  <si>
    <t>■ 빨리 조합의 조직력을 회복하여 징계자가 더 이상 발생하지 말아야 할 것입니다.  조합원의 한 사람으로서 열심히 활동하겠습니다. 힘내시고 강한 노동조합을 만들어 주세요.</t>
  </si>
  <si>
    <t>■ 조합에 대한 실뢰성부족에서 오는 여러 가지 문제에 대하여 조합은 대자보나 문서를 통하여 조합원에게 알려 주셨으면 합니다.</t>
  </si>
  <si>
    <t>■ “99투쟁 평가를 빨리 진행하여 문제점을 파악하여 현장 조직력 강화에 총력을 기울이자.</t>
  </si>
  <si>
    <t xml:space="preserve">■ 이번 파업은 실속이 적었다고 본다. 민주노총의 지침 등으로 공동투쟁을 하겠다고 했는데 지하철만 고립되어 사태가 악화되었습니다. </t>
  </si>
  <si>
    <t xml:space="preserve">■ 노동시간 단축은 우리가 지금 선택하여야 할 투쟁 노선이 아니었다고 본다. 수많은 해고 동지들을 어떻게 하여야 할 것인가. </t>
  </si>
  <si>
    <t>■ 파업 철회 시점에 대하여 좀더 융통성 있게 생각하여 후일을 위하여 더욱더 과감한 결단이 필요로 했다.</t>
  </si>
  <si>
    <t>■ 오줌 일부 조합원을 소명기회를 준다고 하여 인사위원회에 출두하고 모 과장이 호출하여 반성문을 제출하라고 하는데 대책을 세워 대응하여야 하지 않겠는가.</t>
  </si>
  <si>
    <t>■ 허술한 조합의 정보 체계가 무너진 24일과 사수투쟁을 벌일 25일은 타 지부의 지휘 체계가 무너짐으로 향후 보안하여야 할 것임</t>
  </si>
  <si>
    <t>■ 모든 집단의 일심동체와 의견조율과 협의가 미흡하고 한 집단의 독자적인 판단으로 바른 결정을 집행되지 못한 결정에 대하여 불만이 있다.</t>
  </si>
  <si>
    <t>■ 노조의 힘이 너무 무력한 것 같다. 하루빨리 4,1`9파업 전의 노조 모습으로 돌아 왔으면 한다.</t>
  </si>
  <si>
    <t>■ 파업 투쟁은 어느 정도 잘 되었다고 생각되지만 사후 노조의 조합원 보호가 적절하지 않음은 아쉬움을 남기고 있다.</t>
  </si>
  <si>
    <t>■ 조합간부 개개인이 조심스러운 행동을 하지 않았으면 한다.</t>
  </si>
  <si>
    <t>■ 징계지 최소하와 제정 정상화에 힘써야 할 것 같다. 다음에 현장간부 분위기 쇠신. 안 그런가!!</t>
  </si>
  <si>
    <t>■ 우리는 대리주임 없어도 열심히 싸우고 일할 수 있다. 노조의 조직을 해치는 조합원은 반드시 회사에서 퇴줄 시켜야 한다.</t>
  </si>
  <si>
    <t>■ 정년을 단축하자. 조합의 정상화.</t>
  </si>
  <si>
    <t>조합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</si>
</sst>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_ "/>
    <numFmt numFmtId="179" formatCode="0.0"/>
    <numFmt numFmtId="180" formatCode="0.0%"/>
    <numFmt numFmtId="181" formatCode="&quot;$&quot;#,##0_);[Red]\(&quot;$&quot;#,##0\)"/>
    <numFmt numFmtId="182" formatCode="0.0&quot;  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1">
    <font>
      <sz val="11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1"/>
      <name val="바탕체"/>
      <family val="1"/>
    </font>
    <font>
      <sz val="10"/>
      <name val="Times New Roman"/>
      <family val="1"/>
    </font>
    <font>
      <sz val="8"/>
      <name val="돋움"/>
      <family val="3"/>
    </font>
    <font>
      <sz val="10"/>
      <name val="돋움"/>
      <family val="3"/>
    </font>
    <font>
      <sz val="8.25"/>
      <name val="돋움"/>
      <family val="3"/>
    </font>
    <font>
      <b/>
      <sz val="11"/>
      <name val="돋움"/>
      <family val="3"/>
    </font>
    <font>
      <sz val="8.5"/>
      <name val="돋움"/>
      <family val="3"/>
    </font>
    <font>
      <sz val="9.5"/>
      <name val="돋움"/>
      <family val="3"/>
    </font>
    <font>
      <sz val="9"/>
      <name val="돋움"/>
      <family val="3"/>
    </font>
    <font>
      <sz val="9.25"/>
      <name val="돋움"/>
      <family val="3"/>
    </font>
    <font>
      <sz val="9.75"/>
      <name val="돋움"/>
      <family val="3"/>
    </font>
    <font>
      <sz val="11.25"/>
      <name val="돋움"/>
      <family val="3"/>
    </font>
    <font>
      <sz val="10.5"/>
      <name val="돋움"/>
      <family val="3"/>
    </font>
    <font>
      <sz val="12"/>
      <name val="돋움"/>
      <family val="3"/>
    </font>
    <font>
      <b/>
      <u val="single"/>
      <sz val="16"/>
      <name val="돋움"/>
      <family val="3"/>
    </font>
    <font>
      <b/>
      <u val="single"/>
      <sz val="16"/>
      <color indexed="8"/>
      <name val="한양그래픽,한컴돋움"/>
      <family val="3"/>
    </font>
    <font>
      <sz val="12"/>
      <color indexed="8"/>
      <name val="한양그래픽,한컴돋움"/>
      <family val="3"/>
    </font>
    <font>
      <b/>
      <sz val="14"/>
      <color indexed="8"/>
      <name val="한양그래픽,한컴돋움"/>
      <family val="3"/>
    </font>
  </fonts>
  <fills count="9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9" fontId="0" fillId="0" borderId="0" xfId="15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 vertical="center"/>
    </xf>
    <xf numFmtId="180" fontId="8" fillId="0" borderId="5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9" fontId="0" fillId="0" borderId="7" xfId="15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2" fillId="3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3">
    <cellStyle name="Normal" xfId="0"/>
    <cellStyle name="Percent" xfId="15"/>
    <cellStyle name="Comma" xfId="16"/>
    <cellStyle name="Comma [0]" xfId="17"/>
    <cellStyle name="콤마 [0]_PERSONAL" xfId="18"/>
    <cellStyle name="콤마_PERSONAL" xfId="19"/>
    <cellStyle name="Currency" xfId="20"/>
    <cellStyle name="Currency [0]" xfId="21"/>
    <cellStyle name="Comma [0]" xfId="22"/>
    <cellStyle name="Comma_Country Plan" xfId="23"/>
    <cellStyle name="Currency [0]" xfId="24"/>
    <cellStyle name="Currency_Country Plan" xfId="25"/>
    <cellStyle name="Normal_Certs Q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설문조사분석1!$B$13:$B$16</c:f>
              <c:strCache/>
            </c:strRef>
          </c:cat>
          <c:val>
            <c:numRef>
              <c:f>설문조사분석1!$C$13:$C$16</c:f>
              <c:numCache/>
            </c:numRef>
          </c:val>
        </c:ser>
        <c:gapWidth val="100"/>
        <c:axId val="22697842"/>
        <c:axId val="2953987"/>
      </c:bar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돋움"/>
                <a:ea typeface="돋움"/>
                <a:cs typeface="돋움"/>
              </a:defRPr>
            </a:pPr>
          </a:p>
        </c:txPr>
        <c:crossAx val="2953987"/>
        <c:crosses val="autoZero"/>
        <c:auto val="1"/>
        <c:lblOffset val="100"/>
        <c:noMultiLvlLbl val="0"/>
      </c:catAx>
      <c:valAx>
        <c:axId val="2953987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22697842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설문조사분석1!$B$142:$B$145</c:f>
              <c:strCache/>
            </c:strRef>
          </c:cat>
          <c:val>
            <c:numRef>
              <c:f>설문조사분석1!$C$142:$C$145</c:f>
              <c:numCache/>
            </c:numRef>
          </c:val>
        </c:ser>
        <c:gapWidth val="100"/>
        <c:axId val="55800898"/>
        <c:axId val="32446035"/>
      </c:bar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돋움"/>
                <a:ea typeface="돋움"/>
                <a:cs typeface="돋움"/>
              </a:defRPr>
            </a:pPr>
          </a:p>
        </c:txPr>
        <c:crossAx val="32446035"/>
        <c:crosses val="autoZero"/>
        <c:auto val="1"/>
        <c:lblOffset val="100"/>
        <c:noMultiLvlLbl val="0"/>
      </c:catAx>
      <c:valAx>
        <c:axId val="324460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55800898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설문조사분석1!$B$157:$B$161</c:f>
              <c:strCache/>
            </c:strRef>
          </c:cat>
          <c:val>
            <c:numRef>
              <c:f>설문조사분석1!$C$157:$C$161</c:f>
              <c:numCache/>
            </c:numRef>
          </c:val>
        </c:ser>
        <c:gapWidth val="100"/>
        <c:axId val="23578860"/>
        <c:axId val="10883149"/>
      </c:bar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10883149"/>
        <c:crosses val="autoZero"/>
        <c:auto val="1"/>
        <c:lblOffset val="100"/>
        <c:noMultiLvlLbl val="0"/>
      </c:catAx>
      <c:valAx>
        <c:axId val="108831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23578860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설문조사분석1!$B$171:$B$174</c:f>
              <c:strCache/>
            </c:strRef>
          </c:cat>
          <c:val>
            <c:numRef>
              <c:f>설문조사분석1!$C$171:$C$174</c:f>
              <c:numCache/>
            </c:numRef>
          </c:val>
        </c:ser>
        <c:gapWidth val="100"/>
        <c:axId val="30839478"/>
        <c:axId val="9119847"/>
      </c:bar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돋움"/>
                <a:ea typeface="돋움"/>
                <a:cs typeface="돋움"/>
              </a:defRPr>
            </a:pPr>
          </a:p>
        </c:txPr>
        <c:crossAx val="9119847"/>
        <c:crosses val="autoZero"/>
        <c:auto val="1"/>
        <c:lblOffset val="100"/>
        <c:noMultiLvlLbl val="0"/>
      </c:catAx>
      <c:valAx>
        <c:axId val="9119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30839478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설문조사분석1!$B$184:$B$187</c:f>
              <c:strCache/>
            </c:strRef>
          </c:cat>
          <c:val>
            <c:numRef>
              <c:f>설문조사분석1!$C$184:$C$187</c:f>
              <c:numCache/>
            </c:numRef>
          </c:val>
        </c:ser>
        <c:gapWidth val="100"/>
        <c:axId val="14969760"/>
        <c:axId val="510113"/>
      </c:bar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돋움"/>
                <a:ea typeface="돋움"/>
                <a:cs typeface="돋움"/>
              </a:defRPr>
            </a:pPr>
          </a:p>
        </c:txPr>
        <c:crossAx val="510113"/>
        <c:crosses val="autoZero"/>
        <c:auto val="1"/>
        <c:lblOffset val="100"/>
        <c:noMultiLvlLbl val="0"/>
      </c:catAx>
      <c:valAx>
        <c:axId val="510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14969760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47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설문조사분석1!$B$199:$B$203</c:f>
              <c:strCache/>
            </c:strRef>
          </c:cat>
          <c:val>
            <c:numRef>
              <c:f>설문조사분석1!$C$199:$C$203</c:f>
              <c:numCache/>
            </c:numRef>
          </c:val>
        </c:ser>
        <c:gapWidth val="100"/>
        <c:axId val="4591018"/>
        <c:axId val="41319163"/>
      </c:barChart>
      <c:catAx>
        <c:axId val="4591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4591018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설문조사분석1!$B$213:$B$216</c:f>
              <c:strCache/>
            </c:strRef>
          </c:cat>
          <c:val>
            <c:numRef>
              <c:f>설문조사분석1!$C$213:$C$216</c:f>
              <c:numCache/>
            </c:numRef>
          </c:val>
        </c:ser>
        <c:gapWidth val="100"/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돋움"/>
                <a:ea typeface="돋움"/>
                <a:cs typeface="돋움"/>
              </a:defRPr>
            </a:pPr>
          </a:p>
        </c:txPr>
        <c:crossAx val="58517877"/>
        <c:crosses val="autoZero"/>
        <c:auto val="1"/>
        <c:lblOffset val="100"/>
        <c:noMultiLvlLbl val="0"/>
      </c:catAx>
      <c:valAx>
        <c:axId val="58517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36328148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설문조사분석1!$B$228:$B$232</c:f>
              <c:strCache/>
            </c:strRef>
          </c:cat>
          <c:val>
            <c:numRef>
              <c:f>설문조사분석1!$C$228:$C$232</c:f>
              <c:numCache/>
            </c:numRef>
          </c:val>
        </c:ser>
        <c:gapWidth val="100"/>
        <c:axId val="56898846"/>
        <c:axId val="42327567"/>
      </c:bar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56898846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설문조사분석1!$B$242:$B$245</c:f>
              <c:strCache/>
            </c:strRef>
          </c:cat>
          <c:val>
            <c:numRef>
              <c:f>설문조사분석1!$C$242:$C$245</c:f>
              <c:numCache/>
            </c:numRef>
          </c:val>
        </c:ser>
        <c:gapWidth val="100"/>
        <c:axId val="45403784"/>
        <c:axId val="5980873"/>
      </c:bar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돋움"/>
                <a:ea typeface="돋움"/>
                <a:cs typeface="돋움"/>
              </a:defRPr>
            </a:pPr>
          </a:p>
        </c:txPr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45403784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설문조사분석1!$B$256:$B$260</c:f>
              <c:strCache/>
            </c:strRef>
          </c:cat>
          <c:val>
            <c:numRef>
              <c:f>설문조사분석1!$C$256:$C$260</c:f>
              <c:numCache/>
            </c:numRef>
          </c:val>
        </c:ser>
        <c:gapWidth val="100"/>
        <c:axId val="53827858"/>
        <c:axId val="14688675"/>
      </c:bar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14688675"/>
        <c:crosses val="autoZero"/>
        <c:auto val="1"/>
        <c:lblOffset val="100"/>
        <c:noMultiLvlLbl val="0"/>
      </c:catAx>
      <c:valAx>
        <c:axId val="146886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53827858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0.97875"/>
          <c:h val="0.89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val>
            <c:numRef>
              <c:f>설문조사분석1!$B$358:$K$358</c:f>
              <c:numCache/>
            </c:numRef>
          </c:val>
          <c:smooth val="0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89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설문조사분석1!$B$27:$B$31</c:f>
              <c:strCache/>
            </c:strRef>
          </c:cat>
          <c:val>
            <c:numRef>
              <c:f>설문조사분석1!$C$27:$C$31</c:f>
              <c:numCache/>
            </c:numRef>
          </c:val>
        </c:ser>
        <c:gapWidth val="100"/>
        <c:axId val="26585884"/>
        <c:axId val="37946365"/>
      </c:bar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37946365"/>
        <c:crosses val="autoZero"/>
        <c:auto val="1"/>
        <c:lblOffset val="100"/>
        <c:noMultiLvlLbl val="0"/>
      </c:catAx>
      <c:valAx>
        <c:axId val="379463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26585884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"/>
          <c:w val="0.9792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val>
            <c:numRef>
              <c:f>설문조사분석1!$B$359:$K$359</c:f>
              <c:numCache/>
            </c:numRef>
          </c:val>
          <c:smooth val="0"/>
        </c:ser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347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0.979"/>
          <c:h val="0.8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val>
            <c:numRef>
              <c:f>설문조사분석1!$B$360:$K$360</c:f>
              <c:numCache/>
            </c:numRef>
          </c:val>
          <c:smooth val="0"/>
        </c:ser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36625"/>
        <c:crosses val="autoZero"/>
        <c:auto val="1"/>
        <c:lblOffset val="100"/>
        <c:noMultiLvlLbl val="0"/>
      </c:catAx>
      <c:valAx>
        <c:axId val="611366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191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"/>
          <c:w val="0.9785"/>
          <c:h val="0.8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val>
            <c:numRef>
              <c:f>설문조사분석1!$B$361:$K$361</c:f>
              <c:numCache/>
            </c:numRef>
          </c:val>
          <c:smooth val="0"/>
        </c:ser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587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"/>
          <c:h val="0.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val>
            <c:numRef>
              <c:f>설문조사분석1!$B$362:$K$362</c:f>
              <c:numCache/>
            </c:numRef>
          </c:val>
          <c:smooth val="0"/>
        </c:ser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3140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설문조사분석1!$B$42:$B$46</c:f>
              <c:strCache/>
            </c:strRef>
          </c:cat>
          <c:val>
            <c:numRef>
              <c:f>설문조사분석1!$C$42:$C$46</c:f>
              <c:numCache/>
            </c:numRef>
          </c:val>
        </c:ser>
        <c:gapWidth val="100"/>
        <c:axId val="5972966"/>
        <c:axId val="53756695"/>
      </c:barChart>
      <c:catAx>
        <c:axId val="597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53756695"/>
        <c:crosses val="autoZero"/>
        <c:auto val="1"/>
        <c:lblOffset val="100"/>
        <c:noMultiLvlLbl val="0"/>
      </c:catAx>
      <c:valAx>
        <c:axId val="53756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5972966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"/>
          <c:w val="0.6645"/>
          <c:h val="0.99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설문조사분석1!$B$53:$B$54</c:f>
              <c:strCache/>
            </c:strRef>
          </c:cat>
          <c:val>
            <c:numRef>
              <c:f>설문조사분석1!$C$53:$C$54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설문조사분석1!$B$53:$B$54</c:f>
              <c:strCache/>
            </c:strRef>
          </c:cat>
          <c:val>
            <c:numRef>
              <c:f>설문조사분석1!$D$53:$D$54</c:f>
              <c:numCache/>
            </c:numRef>
          </c:val>
        </c:ser>
      </c:pie3DChart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33"/>
          <c:y val="0.0775"/>
          <c:w val="0.099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설문조사분석1!$B$68:$B$72</c:f>
              <c:strCache/>
            </c:strRef>
          </c:cat>
          <c:val>
            <c:numRef>
              <c:f>설문조사분석1!$C$68:$C$72</c:f>
              <c:numCache/>
            </c:numRef>
          </c:val>
        </c:ser>
        <c:gapWidth val="100"/>
        <c:axId val="14048208"/>
        <c:axId val="59325009"/>
      </c:bar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14048208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47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설문조사분석1!$B$84:$B$88</c:f>
              <c:strCache/>
            </c:strRef>
          </c:cat>
          <c:val>
            <c:numRef>
              <c:f>설문조사분석1!$C$84:$C$88</c:f>
              <c:numCache/>
            </c:numRef>
          </c:val>
        </c:ser>
        <c:gapWidth val="100"/>
        <c:axId val="64163034"/>
        <c:axId val="40596395"/>
      </c:bar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40596395"/>
        <c:crosses val="autoZero"/>
        <c:auto val="1"/>
        <c:lblOffset val="100"/>
        <c:noMultiLvlLbl val="0"/>
      </c:catAx>
      <c:valAx>
        <c:axId val="405963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64163034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설문조사분석1!$B$98:$B$102</c:f>
              <c:strCache/>
            </c:strRef>
          </c:cat>
          <c:val>
            <c:numRef>
              <c:f>설문조사분석1!$C$98:$C$102</c:f>
              <c:numCache/>
            </c:numRef>
          </c:val>
        </c:ser>
        <c:gapWidth val="100"/>
        <c:axId val="29823236"/>
        <c:axId val="67082533"/>
      </c:bar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67082533"/>
        <c:crosses val="autoZero"/>
        <c:auto val="1"/>
        <c:lblOffset val="100"/>
        <c:noMultiLvlLbl val="0"/>
      </c:catAx>
      <c:valAx>
        <c:axId val="67082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29823236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설문조사분석1!$B$112:$B$115</c:f>
              <c:strCache/>
            </c:strRef>
          </c:cat>
          <c:val>
            <c:numRef>
              <c:f>설문조사분석1!$C$112:$C$115</c:f>
              <c:numCache/>
            </c:numRef>
          </c:val>
        </c:ser>
        <c:gapWidth val="100"/>
        <c:axId val="66871886"/>
        <c:axId val="64976063"/>
      </c:bar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64976063"/>
        <c:crosses val="autoZero"/>
        <c:auto val="1"/>
        <c:lblOffset val="100"/>
        <c:noMultiLvlLbl val="0"/>
      </c:catAx>
      <c:valAx>
        <c:axId val="64976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66871886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설문조사분석1!$B$127:$B$130</c:f>
              <c:strCache/>
            </c:strRef>
          </c:cat>
          <c:val>
            <c:numRef>
              <c:f>설문조사분석1!$C$127:$C$130</c:f>
              <c:numCache/>
            </c:numRef>
          </c:val>
        </c:ser>
        <c:gapWidth val="100"/>
        <c:axId val="47913656"/>
        <c:axId val="28569721"/>
      </c:bar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돋움"/>
                <a:ea typeface="돋움"/>
                <a:cs typeface="돋움"/>
              </a:defRPr>
            </a:pPr>
          </a:p>
        </c:txPr>
        <c:crossAx val="28569721"/>
        <c:crosses val="autoZero"/>
        <c:auto val="1"/>
        <c:lblOffset val="100"/>
        <c:noMultiLvlLbl val="0"/>
      </c:catAx>
      <c:valAx>
        <c:axId val="285697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47913656"/>
        <c:crossesAt val="1"/>
        <c:crossBetween val="between"/>
        <c:dispUnits/>
        <c:majorUnit val="20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161925</xdr:rowOff>
    </xdr:from>
    <xdr:to>
      <xdr:col>10</xdr:col>
      <xdr:colOff>190500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400300" y="2124075"/>
        <a:ext cx="35528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24</xdr:row>
      <xdr:rowOff>161925</xdr:rowOff>
    </xdr:from>
    <xdr:to>
      <xdr:col>10</xdr:col>
      <xdr:colOff>190500</xdr:colOff>
      <xdr:row>32</xdr:row>
      <xdr:rowOff>0</xdr:rowOff>
    </xdr:to>
    <xdr:graphicFrame>
      <xdr:nvGraphicFramePr>
        <xdr:cNvPr id="2" name="Chart 12"/>
        <xdr:cNvGraphicFramePr/>
      </xdr:nvGraphicFramePr>
      <xdr:xfrm>
        <a:off x="2400300" y="4962525"/>
        <a:ext cx="3552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40</xdr:row>
      <xdr:rowOff>47625</xdr:rowOff>
    </xdr:from>
    <xdr:to>
      <xdr:col>10</xdr:col>
      <xdr:colOff>171450</xdr:colOff>
      <xdr:row>47</xdr:row>
      <xdr:rowOff>66675</xdr:rowOff>
    </xdr:to>
    <xdr:graphicFrame>
      <xdr:nvGraphicFramePr>
        <xdr:cNvPr id="3" name="Chart 13"/>
        <xdr:cNvGraphicFramePr/>
      </xdr:nvGraphicFramePr>
      <xdr:xfrm>
        <a:off x="2381250" y="8096250"/>
        <a:ext cx="355282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50</xdr:row>
      <xdr:rowOff>161925</xdr:rowOff>
    </xdr:from>
    <xdr:to>
      <xdr:col>10</xdr:col>
      <xdr:colOff>190500</xdr:colOff>
      <xdr:row>56</xdr:row>
      <xdr:rowOff>0</xdr:rowOff>
    </xdr:to>
    <xdr:graphicFrame>
      <xdr:nvGraphicFramePr>
        <xdr:cNvPr id="4" name="Chart 14"/>
        <xdr:cNvGraphicFramePr/>
      </xdr:nvGraphicFramePr>
      <xdr:xfrm>
        <a:off x="2400300" y="10410825"/>
        <a:ext cx="3552825" cy="119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65</xdr:row>
      <xdr:rowOff>161925</xdr:rowOff>
    </xdr:from>
    <xdr:to>
      <xdr:col>10</xdr:col>
      <xdr:colOff>190500</xdr:colOff>
      <xdr:row>73</xdr:row>
      <xdr:rowOff>0</xdr:rowOff>
    </xdr:to>
    <xdr:graphicFrame>
      <xdr:nvGraphicFramePr>
        <xdr:cNvPr id="5" name="Chart 15"/>
        <xdr:cNvGraphicFramePr/>
      </xdr:nvGraphicFramePr>
      <xdr:xfrm>
        <a:off x="2400300" y="13306425"/>
        <a:ext cx="355282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82</xdr:row>
      <xdr:rowOff>28575</xdr:rowOff>
    </xdr:from>
    <xdr:to>
      <xdr:col>10</xdr:col>
      <xdr:colOff>190500</xdr:colOff>
      <xdr:row>89</xdr:row>
      <xdr:rowOff>47625</xdr:rowOff>
    </xdr:to>
    <xdr:graphicFrame>
      <xdr:nvGraphicFramePr>
        <xdr:cNvPr id="6" name="Chart 16"/>
        <xdr:cNvGraphicFramePr/>
      </xdr:nvGraphicFramePr>
      <xdr:xfrm>
        <a:off x="2400300" y="16592550"/>
        <a:ext cx="355282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95</xdr:row>
      <xdr:rowOff>161925</xdr:rowOff>
    </xdr:from>
    <xdr:to>
      <xdr:col>10</xdr:col>
      <xdr:colOff>190500</xdr:colOff>
      <xdr:row>103</xdr:row>
      <xdr:rowOff>0</xdr:rowOff>
    </xdr:to>
    <xdr:graphicFrame>
      <xdr:nvGraphicFramePr>
        <xdr:cNvPr id="7" name="Chart 17"/>
        <xdr:cNvGraphicFramePr/>
      </xdr:nvGraphicFramePr>
      <xdr:xfrm>
        <a:off x="2400300" y="19440525"/>
        <a:ext cx="35528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109</xdr:row>
      <xdr:rowOff>161925</xdr:rowOff>
    </xdr:from>
    <xdr:to>
      <xdr:col>10</xdr:col>
      <xdr:colOff>190500</xdr:colOff>
      <xdr:row>117</xdr:row>
      <xdr:rowOff>0</xdr:rowOff>
    </xdr:to>
    <xdr:graphicFrame>
      <xdr:nvGraphicFramePr>
        <xdr:cNvPr id="8" name="Chart 18"/>
        <xdr:cNvGraphicFramePr/>
      </xdr:nvGraphicFramePr>
      <xdr:xfrm>
        <a:off x="2400300" y="22336125"/>
        <a:ext cx="3552825" cy="1704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125</xdr:row>
      <xdr:rowOff>0</xdr:rowOff>
    </xdr:from>
    <xdr:to>
      <xdr:col>10</xdr:col>
      <xdr:colOff>190500</xdr:colOff>
      <xdr:row>132</xdr:row>
      <xdr:rowOff>0</xdr:rowOff>
    </xdr:to>
    <xdr:graphicFrame>
      <xdr:nvGraphicFramePr>
        <xdr:cNvPr id="9" name="Chart 19"/>
        <xdr:cNvGraphicFramePr/>
      </xdr:nvGraphicFramePr>
      <xdr:xfrm>
        <a:off x="2400300" y="25479375"/>
        <a:ext cx="355282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139</xdr:row>
      <xdr:rowOff>161925</xdr:rowOff>
    </xdr:from>
    <xdr:to>
      <xdr:col>10</xdr:col>
      <xdr:colOff>190500</xdr:colOff>
      <xdr:row>147</xdr:row>
      <xdr:rowOff>0</xdr:rowOff>
    </xdr:to>
    <xdr:graphicFrame>
      <xdr:nvGraphicFramePr>
        <xdr:cNvPr id="10" name="Chart 20"/>
        <xdr:cNvGraphicFramePr/>
      </xdr:nvGraphicFramePr>
      <xdr:xfrm>
        <a:off x="2400300" y="28460700"/>
        <a:ext cx="3552825" cy="1647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154</xdr:row>
      <xdr:rowOff>161925</xdr:rowOff>
    </xdr:from>
    <xdr:to>
      <xdr:col>10</xdr:col>
      <xdr:colOff>190500</xdr:colOff>
      <xdr:row>162</xdr:row>
      <xdr:rowOff>0</xdr:rowOff>
    </xdr:to>
    <xdr:graphicFrame>
      <xdr:nvGraphicFramePr>
        <xdr:cNvPr id="11" name="Chart 21"/>
        <xdr:cNvGraphicFramePr/>
      </xdr:nvGraphicFramePr>
      <xdr:xfrm>
        <a:off x="2400300" y="31470600"/>
        <a:ext cx="3552825" cy="1704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168</xdr:row>
      <xdr:rowOff>161925</xdr:rowOff>
    </xdr:from>
    <xdr:to>
      <xdr:col>10</xdr:col>
      <xdr:colOff>190500</xdr:colOff>
      <xdr:row>176</xdr:row>
      <xdr:rowOff>9525</xdr:rowOff>
    </xdr:to>
    <xdr:graphicFrame>
      <xdr:nvGraphicFramePr>
        <xdr:cNvPr id="12" name="Chart 22"/>
        <xdr:cNvGraphicFramePr/>
      </xdr:nvGraphicFramePr>
      <xdr:xfrm>
        <a:off x="2400300" y="34366200"/>
        <a:ext cx="3552825" cy="1657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181</xdr:row>
      <xdr:rowOff>161925</xdr:rowOff>
    </xdr:from>
    <xdr:to>
      <xdr:col>10</xdr:col>
      <xdr:colOff>190500</xdr:colOff>
      <xdr:row>189</xdr:row>
      <xdr:rowOff>9525</xdr:rowOff>
    </xdr:to>
    <xdr:graphicFrame>
      <xdr:nvGraphicFramePr>
        <xdr:cNvPr id="13" name="Chart 23"/>
        <xdr:cNvGraphicFramePr/>
      </xdr:nvGraphicFramePr>
      <xdr:xfrm>
        <a:off x="2400300" y="37033200"/>
        <a:ext cx="3552825" cy="1657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196</xdr:row>
      <xdr:rowOff>161925</xdr:rowOff>
    </xdr:from>
    <xdr:to>
      <xdr:col>10</xdr:col>
      <xdr:colOff>190500</xdr:colOff>
      <xdr:row>204</xdr:row>
      <xdr:rowOff>0</xdr:rowOff>
    </xdr:to>
    <xdr:graphicFrame>
      <xdr:nvGraphicFramePr>
        <xdr:cNvPr id="14" name="Chart 24"/>
        <xdr:cNvGraphicFramePr/>
      </xdr:nvGraphicFramePr>
      <xdr:xfrm>
        <a:off x="2400300" y="40043100"/>
        <a:ext cx="3552825" cy="170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211</xdr:row>
      <xdr:rowOff>0</xdr:rowOff>
    </xdr:from>
    <xdr:to>
      <xdr:col>10</xdr:col>
      <xdr:colOff>190500</xdr:colOff>
      <xdr:row>217</xdr:row>
      <xdr:rowOff>161925</xdr:rowOff>
    </xdr:to>
    <xdr:graphicFrame>
      <xdr:nvGraphicFramePr>
        <xdr:cNvPr id="15" name="Chart 25"/>
        <xdr:cNvGraphicFramePr/>
      </xdr:nvGraphicFramePr>
      <xdr:xfrm>
        <a:off x="2400300" y="42957750"/>
        <a:ext cx="3552825" cy="1619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28575</xdr:colOff>
      <xdr:row>225</xdr:row>
      <xdr:rowOff>161925</xdr:rowOff>
    </xdr:from>
    <xdr:to>
      <xdr:col>10</xdr:col>
      <xdr:colOff>190500</xdr:colOff>
      <xdr:row>233</xdr:row>
      <xdr:rowOff>0</xdr:rowOff>
    </xdr:to>
    <xdr:graphicFrame>
      <xdr:nvGraphicFramePr>
        <xdr:cNvPr id="16" name="Chart 26"/>
        <xdr:cNvGraphicFramePr/>
      </xdr:nvGraphicFramePr>
      <xdr:xfrm>
        <a:off x="2400300" y="45948600"/>
        <a:ext cx="3552825" cy="170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28575</xdr:colOff>
      <xdr:row>239</xdr:row>
      <xdr:rowOff>161925</xdr:rowOff>
    </xdr:from>
    <xdr:to>
      <xdr:col>10</xdr:col>
      <xdr:colOff>200025</xdr:colOff>
      <xdr:row>246</xdr:row>
      <xdr:rowOff>152400</xdr:rowOff>
    </xdr:to>
    <xdr:graphicFrame>
      <xdr:nvGraphicFramePr>
        <xdr:cNvPr id="17" name="Chart 27"/>
        <xdr:cNvGraphicFramePr/>
      </xdr:nvGraphicFramePr>
      <xdr:xfrm>
        <a:off x="2400300" y="48844200"/>
        <a:ext cx="3562350" cy="1628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28575</xdr:colOff>
      <xdr:row>253</xdr:row>
      <xdr:rowOff>161925</xdr:rowOff>
    </xdr:from>
    <xdr:to>
      <xdr:col>10</xdr:col>
      <xdr:colOff>190500</xdr:colOff>
      <xdr:row>261</xdr:row>
      <xdr:rowOff>0</xdr:rowOff>
    </xdr:to>
    <xdr:graphicFrame>
      <xdr:nvGraphicFramePr>
        <xdr:cNvPr id="18" name="Chart 28"/>
        <xdr:cNvGraphicFramePr/>
      </xdr:nvGraphicFramePr>
      <xdr:xfrm>
        <a:off x="2400300" y="51682650"/>
        <a:ext cx="3552825" cy="170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</xdr:colOff>
      <xdr:row>265</xdr:row>
      <xdr:rowOff>28575</xdr:rowOff>
    </xdr:from>
    <xdr:to>
      <xdr:col>9</xdr:col>
      <xdr:colOff>523875</xdr:colOff>
      <xdr:row>279</xdr:row>
      <xdr:rowOff>133350</xdr:rowOff>
    </xdr:to>
    <xdr:graphicFrame>
      <xdr:nvGraphicFramePr>
        <xdr:cNvPr id="19" name="Chart 30"/>
        <xdr:cNvGraphicFramePr/>
      </xdr:nvGraphicFramePr>
      <xdr:xfrm>
        <a:off x="9525" y="54102000"/>
        <a:ext cx="5514975" cy="2505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282</xdr:row>
      <xdr:rowOff>28575</xdr:rowOff>
    </xdr:from>
    <xdr:to>
      <xdr:col>9</xdr:col>
      <xdr:colOff>447675</xdr:colOff>
      <xdr:row>296</xdr:row>
      <xdr:rowOff>0</xdr:rowOff>
    </xdr:to>
    <xdr:graphicFrame>
      <xdr:nvGraphicFramePr>
        <xdr:cNvPr id="20" name="Chart 34"/>
        <xdr:cNvGraphicFramePr/>
      </xdr:nvGraphicFramePr>
      <xdr:xfrm>
        <a:off x="0" y="57016650"/>
        <a:ext cx="5448300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298</xdr:row>
      <xdr:rowOff>28575</xdr:rowOff>
    </xdr:from>
    <xdr:to>
      <xdr:col>9</xdr:col>
      <xdr:colOff>371475</xdr:colOff>
      <xdr:row>313</xdr:row>
      <xdr:rowOff>0</xdr:rowOff>
    </xdr:to>
    <xdr:graphicFrame>
      <xdr:nvGraphicFramePr>
        <xdr:cNvPr id="21" name="Chart 35"/>
        <xdr:cNvGraphicFramePr/>
      </xdr:nvGraphicFramePr>
      <xdr:xfrm>
        <a:off x="47625" y="59759850"/>
        <a:ext cx="5324475" cy="2543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28575</xdr:colOff>
      <xdr:row>315</xdr:row>
      <xdr:rowOff>38100</xdr:rowOff>
    </xdr:from>
    <xdr:to>
      <xdr:col>9</xdr:col>
      <xdr:colOff>257175</xdr:colOff>
      <xdr:row>329</xdr:row>
      <xdr:rowOff>152400</xdr:rowOff>
    </xdr:to>
    <xdr:graphicFrame>
      <xdr:nvGraphicFramePr>
        <xdr:cNvPr id="22" name="Chart 36"/>
        <xdr:cNvGraphicFramePr/>
      </xdr:nvGraphicFramePr>
      <xdr:xfrm>
        <a:off x="28575" y="62684025"/>
        <a:ext cx="5229225" cy="2514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76200</xdr:colOff>
      <xdr:row>332</xdr:row>
      <xdr:rowOff>38100</xdr:rowOff>
    </xdr:from>
    <xdr:to>
      <xdr:col>9</xdr:col>
      <xdr:colOff>333375</xdr:colOff>
      <xdr:row>347</xdr:row>
      <xdr:rowOff>19050</xdr:rowOff>
    </xdr:to>
    <xdr:graphicFrame>
      <xdr:nvGraphicFramePr>
        <xdr:cNvPr id="23" name="Chart 37"/>
        <xdr:cNvGraphicFramePr/>
      </xdr:nvGraphicFramePr>
      <xdr:xfrm>
        <a:off x="76200" y="65598675"/>
        <a:ext cx="5257800" cy="2552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workbookViewId="0" topLeftCell="A181">
      <selection activeCell="J6" sqref="J6"/>
    </sheetView>
  </sheetViews>
  <sheetFormatPr defaultColWidth="8.88671875" defaultRowHeight="13.5"/>
  <cols>
    <col min="1" max="1" width="4.6640625" style="0" customWidth="1"/>
    <col min="2" max="10" width="4.77734375" style="0" customWidth="1"/>
  </cols>
  <sheetData>
    <row r="1" spans="1:12" ht="13.5">
      <c r="A1" t="s">
        <v>190</v>
      </c>
      <c r="L1" t="s">
        <v>190</v>
      </c>
    </row>
    <row r="2" spans="3:11" ht="14.25" thickBot="1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</row>
    <row r="3" spans="1:17" ht="13.5">
      <c r="A3" s="38" t="s">
        <v>154</v>
      </c>
      <c r="B3" s="6" t="s">
        <v>155</v>
      </c>
      <c r="C3" s="7"/>
      <c r="D3" s="7"/>
      <c r="E3" s="7"/>
      <c r="F3" s="7"/>
      <c r="G3" s="7"/>
      <c r="H3" s="7"/>
      <c r="I3" s="7"/>
      <c r="J3" s="7"/>
      <c r="K3" s="7">
        <f>SUM(C3:J3)</f>
        <v>0</v>
      </c>
      <c r="M3" s="10" t="s">
        <v>177</v>
      </c>
      <c r="N3" s="10" t="s">
        <v>178</v>
      </c>
      <c r="O3" s="10" t="s">
        <v>179</v>
      </c>
      <c r="P3" s="10" t="s">
        <v>180</v>
      </c>
      <c r="Q3" s="11" t="s">
        <v>181</v>
      </c>
    </row>
    <row r="4" spans="1:17" ht="13.5">
      <c r="A4" s="38"/>
      <c r="B4" s="4" t="s">
        <v>158</v>
      </c>
      <c r="C4" s="5"/>
      <c r="D4" s="5"/>
      <c r="E4" s="5"/>
      <c r="F4" s="5"/>
      <c r="G4" s="5"/>
      <c r="H4" s="5"/>
      <c r="I4" s="5"/>
      <c r="J4" s="5"/>
      <c r="K4" s="7">
        <f>SUM(C4:J4)</f>
        <v>0</v>
      </c>
      <c r="L4" t="s">
        <v>182</v>
      </c>
      <c r="M4" s="12"/>
      <c r="N4" s="12"/>
      <c r="O4" s="12"/>
      <c r="P4" s="12"/>
      <c r="Q4" s="12"/>
    </row>
    <row r="5" spans="1:17" ht="13.5">
      <c r="A5" s="38"/>
      <c r="B5" s="6" t="s">
        <v>159</v>
      </c>
      <c r="C5" s="7"/>
      <c r="D5" s="7"/>
      <c r="E5" s="7"/>
      <c r="F5" s="7"/>
      <c r="G5" s="7"/>
      <c r="H5" s="7"/>
      <c r="I5" s="7"/>
      <c r="J5" s="7"/>
      <c r="K5" s="7">
        <f aca="true" t="shared" si="0" ref="K5:K68">SUM(C5:J5)</f>
        <v>0</v>
      </c>
      <c r="L5" t="s">
        <v>183</v>
      </c>
      <c r="M5" s="12"/>
      <c r="N5" s="12"/>
      <c r="O5" s="12"/>
      <c r="P5" s="12"/>
      <c r="Q5" s="12"/>
    </row>
    <row r="6" spans="1:17" ht="13.5">
      <c r="A6" s="38"/>
      <c r="B6" s="4" t="s">
        <v>160</v>
      </c>
      <c r="C6" s="5"/>
      <c r="D6" s="5"/>
      <c r="E6" s="5"/>
      <c r="F6" s="5"/>
      <c r="G6" s="5"/>
      <c r="H6" s="5"/>
      <c r="I6" s="5"/>
      <c r="J6" s="5"/>
      <c r="K6" s="7">
        <f t="shared" si="0"/>
        <v>0</v>
      </c>
      <c r="L6" t="s">
        <v>184</v>
      </c>
      <c r="M6" s="12"/>
      <c r="N6" s="12"/>
      <c r="O6" s="12"/>
      <c r="P6" s="12"/>
      <c r="Q6" s="12"/>
    </row>
    <row r="7" spans="1:17" ht="13.5">
      <c r="A7" s="38"/>
      <c r="B7" s="8"/>
      <c r="C7" s="9"/>
      <c r="D7" s="9"/>
      <c r="E7" s="9"/>
      <c r="F7" s="9"/>
      <c r="G7" s="9"/>
      <c r="H7" s="9"/>
      <c r="I7" s="9"/>
      <c r="J7" s="9"/>
      <c r="K7" s="7"/>
      <c r="L7" t="s">
        <v>185</v>
      </c>
      <c r="M7" s="12"/>
      <c r="N7" s="12"/>
      <c r="O7" s="12"/>
      <c r="P7" s="12"/>
      <c r="Q7" s="12"/>
    </row>
    <row r="8" spans="1:17" ht="13.5">
      <c r="A8" s="38" t="s">
        <v>161</v>
      </c>
      <c r="B8" s="6" t="s">
        <v>155</v>
      </c>
      <c r="C8" s="7"/>
      <c r="D8" s="7"/>
      <c r="E8" s="7"/>
      <c r="F8" s="7"/>
      <c r="G8" s="7"/>
      <c r="H8" s="7"/>
      <c r="I8" s="7"/>
      <c r="J8" s="7"/>
      <c r="K8" s="7">
        <f t="shared" si="0"/>
        <v>0</v>
      </c>
      <c r="L8" t="s">
        <v>186</v>
      </c>
      <c r="M8" s="12"/>
      <c r="N8" s="12"/>
      <c r="O8" s="12"/>
      <c r="P8" s="12"/>
      <c r="Q8" s="12"/>
    </row>
    <row r="9" spans="1:17" ht="13.5">
      <c r="A9" s="38"/>
      <c r="B9" s="4" t="s">
        <v>158</v>
      </c>
      <c r="C9" s="5"/>
      <c r="D9" s="5"/>
      <c r="E9" s="5"/>
      <c r="F9" s="5"/>
      <c r="G9" s="5"/>
      <c r="H9" s="5"/>
      <c r="I9" s="5"/>
      <c r="J9" s="5"/>
      <c r="K9" s="7">
        <f t="shared" si="0"/>
        <v>0</v>
      </c>
      <c r="L9" t="s">
        <v>187</v>
      </c>
      <c r="M9" s="12"/>
      <c r="N9" s="12"/>
      <c r="O9" s="12"/>
      <c r="P9" s="12"/>
      <c r="Q9" s="12"/>
    </row>
    <row r="10" spans="1:17" ht="13.5">
      <c r="A10" s="38"/>
      <c r="B10" s="6" t="s">
        <v>159</v>
      </c>
      <c r="C10" s="7"/>
      <c r="D10" s="7"/>
      <c r="E10" s="7"/>
      <c r="F10" s="7"/>
      <c r="G10" s="7"/>
      <c r="H10" s="7"/>
      <c r="I10" s="7"/>
      <c r="J10" s="7"/>
      <c r="K10" s="7">
        <f t="shared" si="0"/>
        <v>0</v>
      </c>
      <c r="L10" t="s">
        <v>188</v>
      </c>
      <c r="M10" s="12"/>
      <c r="N10" s="12"/>
      <c r="O10" s="12"/>
      <c r="P10" s="12"/>
      <c r="Q10" s="12"/>
    </row>
    <row r="11" spans="1:17" ht="13.5">
      <c r="A11" s="38"/>
      <c r="B11" s="4" t="s">
        <v>160</v>
      </c>
      <c r="C11" s="5"/>
      <c r="D11" s="5"/>
      <c r="E11" s="5"/>
      <c r="F11" s="5"/>
      <c r="G11" s="5"/>
      <c r="H11" s="5"/>
      <c r="I11" s="5"/>
      <c r="J11" s="5"/>
      <c r="K11" s="7">
        <f t="shared" si="0"/>
        <v>0</v>
      </c>
      <c r="L11" t="s">
        <v>189</v>
      </c>
      <c r="M11" s="12"/>
      <c r="N11" s="12"/>
      <c r="O11" s="12"/>
      <c r="P11" s="12"/>
      <c r="Q11" s="12"/>
    </row>
    <row r="12" spans="1:17" ht="13.5">
      <c r="A12" s="38"/>
      <c r="B12" s="6" t="s">
        <v>164</v>
      </c>
      <c r="C12" s="7"/>
      <c r="D12" s="7"/>
      <c r="E12" s="7"/>
      <c r="F12" s="7"/>
      <c r="G12" s="7"/>
      <c r="H12" s="7"/>
      <c r="I12" s="7"/>
      <c r="J12" s="7"/>
      <c r="K12" s="7">
        <f t="shared" si="0"/>
        <v>0</v>
      </c>
      <c r="M12" s="12">
        <f>SUM(M4:M11)</f>
        <v>0</v>
      </c>
      <c r="N12" s="12">
        <f>SUM(N4:N11)</f>
        <v>0</v>
      </c>
      <c r="O12" s="12">
        <f>SUM(O4:O11)</f>
        <v>0</v>
      </c>
      <c r="P12" s="12">
        <f>SUM(P4:P11)</f>
        <v>0</v>
      </c>
      <c r="Q12" s="12">
        <f>SUM(Q4:Q11)</f>
        <v>0</v>
      </c>
    </row>
    <row r="13" spans="1:11" ht="13.5">
      <c r="A13" s="38" t="s">
        <v>165</v>
      </c>
      <c r="B13" s="6" t="s">
        <v>89</v>
      </c>
      <c r="C13" s="7"/>
      <c r="D13" s="7"/>
      <c r="E13" s="7"/>
      <c r="F13" s="7"/>
      <c r="G13" s="7"/>
      <c r="H13" s="7"/>
      <c r="I13" s="7"/>
      <c r="J13" s="7"/>
      <c r="K13" s="7">
        <f t="shared" si="0"/>
        <v>0</v>
      </c>
    </row>
    <row r="14" spans="1:11" ht="13.5">
      <c r="A14" s="38"/>
      <c r="B14" s="4" t="s">
        <v>90</v>
      </c>
      <c r="C14" s="5"/>
      <c r="D14" s="5"/>
      <c r="E14" s="5"/>
      <c r="F14" s="5"/>
      <c r="G14" s="5"/>
      <c r="H14" s="5"/>
      <c r="I14" s="5"/>
      <c r="J14" s="5"/>
      <c r="K14" s="7">
        <f t="shared" si="0"/>
        <v>0</v>
      </c>
    </row>
    <row r="15" spans="1:11" ht="13.5">
      <c r="A15" s="38"/>
      <c r="B15" s="6" t="s">
        <v>91</v>
      </c>
      <c r="C15" s="7"/>
      <c r="D15" s="7"/>
      <c r="E15" s="7"/>
      <c r="F15" s="7"/>
      <c r="G15" s="7"/>
      <c r="H15" s="7"/>
      <c r="I15" s="7"/>
      <c r="J15" s="7"/>
      <c r="K15" s="7">
        <f t="shared" si="0"/>
        <v>0</v>
      </c>
    </row>
    <row r="16" spans="1:11" ht="13.5">
      <c r="A16" s="38"/>
      <c r="B16" s="4" t="s">
        <v>92</v>
      </c>
      <c r="C16" s="5"/>
      <c r="D16" s="5"/>
      <c r="E16" s="5"/>
      <c r="F16" s="5"/>
      <c r="G16" s="5"/>
      <c r="H16" s="5"/>
      <c r="I16" s="5"/>
      <c r="J16" s="5"/>
      <c r="K16" s="7">
        <f t="shared" si="0"/>
        <v>0</v>
      </c>
    </row>
    <row r="17" spans="1:11" ht="13.5">
      <c r="A17" s="38"/>
      <c r="B17" s="6" t="s">
        <v>93</v>
      </c>
      <c r="C17" s="7"/>
      <c r="D17" s="7"/>
      <c r="E17" s="7"/>
      <c r="F17" s="7"/>
      <c r="G17" s="7"/>
      <c r="H17" s="7"/>
      <c r="I17" s="7"/>
      <c r="J17" s="7"/>
      <c r="K17" s="7">
        <f t="shared" si="0"/>
        <v>0</v>
      </c>
    </row>
    <row r="18" spans="1:11" ht="13.5">
      <c r="A18" s="38" t="s">
        <v>168</v>
      </c>
      <c r="B18" s="6" t="s">
        <v>89</v>
      </c>
      <c r="C18" s="7"/>
      <c r="D18" s="7"/>
      <c r="E18" s="7"/>
      <c r="F18" s="7"/>
      <c r="G18" s="7"/>
      <c r="H18" s="7"/>
      <c r="I18" s="7"/>
      <c r="J18" s="7"/>
      <c r="K18" s="7">
        <f t="shared" si="0"/>
        <v>0</v>
      </c>
    </row>
    <row r="19" spans="1:11" ht="13.5">
      <c r="A19" s="38"/>
      <c r="B19" s="4" t="s">
        <v>90</v>
      </c>
      <c r="C19" s="5"/>
      <c r="D19" s="5"/>
      <c r="E19" s="5"/>
      <c r="F19" s="5"/>
      <c r="G19" s="5"/>
      <c r="H19" s="5"/>
      <c r="I19" s="5"/>
      <c r="J19" s="5"/>
      <c r="K19" s="7"/>
    </row>
    <row r="20" spans="1:11" ht="13.5">
      <c r="A20" s="38"/>
      <c r="B20" s="8"/>
      <c r="C20" s="9"/>
      <c r="D20" s="9"/>
      <c r="E20" s="9"/>
      <c r="F20" s="9"/>
      <c r="G20" s="9"/>
      <c r="H20" s="9"/>
      <c r="I20" s="9"/>
      <c r="J20" s="9"/>
      <c r="K20" s="7"/>
    </row>
    <row r="21" spans="1:11" ht="13.5">
      <c r="A21" s="38"/>
      <c r="B21" s="8"/>
      <c r="C21" s="9"/>
      <c r="D21" s="9"/>
      <c r="E21" s="9"/>
      <c r="F21" s="9"/>
      <c r="G21" s="9"/>
      <c r="H21" s="9"/>
      <c r="I21" s="9"/>
      <c r="J21" s="9"/>
      <c r="K21" s="7"/>
    </row>
    <row r="22" spans="1:11" ht="13.5">
      <c r="A22" s="38"/>
      <c r="B22" s="8"/>
      <c r="C22" s="9"/>
      <c r="D22" s="9"/>
      <c r="E22" s="9"/>
      <c r="F22" s="9"/>
      <c r="G22" s="9"/>
      <c r="H22" s="9"/>
      <c r="I22" s="9"/>
      <c r="J22" s="9"/>
      <c r="K22" s="7"/>
    </row>
    <row r="23" spans="1:11" ht="13.5">
      <c r="A23" s="38" t="s">
        <v>171</v>
      </c>
      <c r="B23" s="6" t="s">
        <v>89</v>
      </c>
      <c r="C23" s="7"/>
      <c r="D23" s="7"/>
      <c r="E23" s="7"/>
      <c r="F23" s="7"/>
      <c r="G23" s="7"/>
      <c r="H23" s="7"/>
      <c r="I23" s="7"/>
      <c r="J23" s="7"/>
      <c r="K23" s="7">
        <f t="shared" si="0"/>
        <v>0</v>
      </c>
    </row>
    <row r="24" spans="1:11" ht="13.5">
      <c r="A24" s="38"/>
      <c r="B24" s="4" t="s">
        <v>90</v>
      </c>
      <c r="C24" s="5"/>
      <c r="D24" s="5"/>
      <c r="E24" s="5"/>
      <c r="F24" s="5"/>
      <c r="G24" s="5"/>
      <c r="H24" s="5"/>
      <c r="I24" s="5"/>
      <c r="J24" s="5"/>
      <c r="K24" s="7">
        <f t="shared" si="0"/>
        <v>0</v>
      </c>
    </row>
    <row r="25" spans="1:11" ht="13.5">
      <c r="A25" s="38"/>
      <c r="B25" s="6" t="s">
        <v>91</v>
      </c>
      <c r="C25" s="7"/>
      <c r="D25" s="7"/>
      <c r="E25" s="7"/>
      <c r="F25" s="7"/>
      <c r="G25" s="7"/>
      <c r="H25" s="7"/>
      <c r="I25" s="7"/>
      <c r="J25" s="7"/>
      <c r="K25" s="7">
        <f t="shared" si="0"/>
        <v>0</v>
      </c>
    </row>
    <row r="26" spans="1:11" ht="13.5">
      <c r="A26" s="38"/>
      <c r="B26" s="4" t="s">
        <v>92</v>
      </c>
      <c r="C26" s="5"/>
      <c r="D26" s="5"/>
      <c r="E26" s="5"/>
      <c r="F26" s="5"/>
      <c r="G26" s="5"/>
      <c r="H26" s="5"/>
      <c r="I26" s="5"/>
      <c r="J26" s="5"/>
      <c r="K26" s="7">
        <f t="shared" si="0"/>
        <v>0</v>
      </c>
    </row>
    <row r="27" spans="1:11" ht="13.5">
      <c r="A27" s="38"/>
      <c r="B27" s="6" t="s">
        <v>93</v>
      </c>
      <c r="C27" s="7"/>
      <c r="D27" s="7"/>
      <c r="E27" s="7"/>
      <c r="F27" s="7"/>
      <c r="G27" s="7"/>
      <c r="H27" s="7"/>
      <c r="I27" s="7"/>
      <c r="J27" s="7"/>
      <c r="K27" s="7">
        <f t="shared" si="0"/>
        <v>0</v>
      </c>
    </row>
    <row r="28" spans="1:11" ht="13.5">
      <c r="A28" s="38" t="s">
        <v>174</v>
      </c>
      <c r="B28" s="6" t="s">
        <v>89</v>
      </c>
      <c r="C28" s="7"/>
      <c r="D28" s="7"/>
      <c r="E28" s="7"/>
      <c r="F28" s="7"/>
      <c r="G28" s="7"/>
      <c r="H28" s="7"/>
      <c r="I28" s="7"/>
      <c r="J28" s="7"/>
      <c r="K28" s="7">
        <f t="shared" si="0"/>
        <v>0</v>
      </c>
    </row>
    <row r="29" spans="1:11" ht="13.5">
      <c r="A29" s="38"/>
      <c r="B29" s="4" t="s">
        <v>90</v>
      </c>
      <c r="C29" s="5"/>
      <c r="D29" s="5"/>
      <c r="E29" s="5"/>
      <c r="F29" s="5"/>
      <c r="G29" s="5"/>
      <c r="H29" s="5"/>
      <c r="I29" s="5"/>
      <c r="J29" s="5"/>
      <c r="K29" s="7">
        <f t="shared" si="0"/>
        <v>0</v>
      </c>
    </row>
    <row r="30" spans="1:11" ht="13.5">
      <c r="A30" s="38"/>
      <c r="B30" s="6" t="s">
        <v>91</v>
      </c>
      <c r="C30" s="7"/>
      <c r="D30" s="7"/>
      <c r="E30" s="7"/>
      <c r="F30" s="7"/>
      <c r="G30" s="7"/>
      <c r="H30" s="7"/>
      <c r="I30" s="7"/>
      <c r="J30" s="7"/>
      <c r="K30" s="7">
        <f t="shared" si="0"/>
        <v>0</v>
      </c>
    </row>
    <row r="31" spans="1:11" ht="13.5">
      <c r="A31" s="38"/>
      <c r="B31" s="4" t="s">
        <v>92</v>
      </c>
      <c r="C31" s="5"/>
      <c r="D31" s="5"/>
      <c r="E31" s="5"/>
      <c r="F31" s="5"/>
      <c r="G31" s="5"/>
      <c r="H31" s="5"/>
      <c r="I31" s="5"/>
      <c r="J31" s="5"/>
      <c r="K31" s="7">
        <f t="shared" si="0"/>
        <v>0</v>
      </c>
    </row>
    <row r="32" spans="1:11" ht="13.5">
      <c r="A32" s="38"/>
      <c r="B32" s="6" t="s">
        <v>93</v>
      </c>
      <c r="C32" s="7"/>
      <c r="D32" s="7"/>
      <c r="E32" s="7"/>
      <c r="F32" s="7"/>
      <c r="G32" s="7"/>
      <c r="H32" s="7"/>
      <c r="I32" s="7"/>
      <c r="J32" s="7"/>
      <c r="K32" s="7">
        <f t="shared" si="0"/>
        <v>0</v>
      </c>
    </row>
    <row r="33" spans="1:11" ht="13.5">
      <c r="A33" s="38" t="s">
        <v>156</v>
      </c>
      <c r="B33" s="6" t="s">
        <v>155</v>
      </c>
      <c r="C33" s="7"/>
      <c r="D33" s="7"/>
      <c r="E33" s="7"/>
      <c r="F33" s="7"/>
      <c r="G33" s="7"/>
      <c r="H33" s="7"/>
      <c r="I33" s="7"/>
      <c r="J33" s="7"/>
      <c r="K33" s="7">
        <f t="shared" si="0"/>
        <v>0</v>
      </c>
    </row>
    <row r="34" spans="1:11" ht="13.5">
      <c r="A34" s="38"/>
      <c r="B34" s="4" t="s">
        <v>158</v>
      </c>
      <c r="C34" s="5"/>
      <c r="D34" s="5"/>
      <c r="E34" s="5"/>
      <c r="F34" s="5"/>
      <c r="G34" s="5"/>
      <c r="H34" s="5"/>
      <c r="I34" s="5"/>
      <c r="J34" s="5"/>
      <c r="K34" s="7">
        <f t="shared" si="0"/>
        <v>0</v>
      </c>
    </row>
    <row r="35" spans="1:11" ht="13.5">
      <c r="A35" s="38"/>
      <c r="B35" s="6" t="s">
        <v>159</v>
      </c>
      <c r="C35" s="7"/>
      <c r="D35" s="7"/>
      <c r="E35" s="7"/>
      <c r="F35" s="7"/>
      <c r="G35" s="7"/>
      <c r="H35" s="7"/>
      <c r="I35" s="7"/>
      <c r="J35" s="7"/>
      <c r="K35" s="7">
        <f t="shared" si="0"/>
        <v>0</v>
      </c>
    </row>
    <row r="36" spans="1:11" ht="13.5">
      <c r="A36" s="38"/>
      <c r="B36" s="4" t="s">
        <v>160</v>
      </c>
      <c r="C36" s="5"/>
      <c r="D36" s="5"/>
      <c r="E36" s="5"/>
      <c r="F36" s="5"/>
      <c r="G36" s="5"/>
      <c r="H36" s="5"/>
      <c r="I36" s="5"/>
      <c r="J36" s="5"/>
      <c r="K36" s="7">
        <f t="shared" si="0"/>
        <v>0</v>
      </c>
    </row>
    <row r="37" spans="1:11" ht="13.5">
      <c r="A37" s="38"/>
      <c r="B37" s="8"/>
      <c r="C37" s="9"/>
      <c r="D37" s="9"/>
      <c r="E37" s="9"/>
      <c r="F37" s="9"/>
      <c r="G37" s="9"/>
      <c r="H37" s="9"/>
      <c r="I37" s="9"/>
      <c r="J37" s="9"/>
      <c r="K37" s="7"/>
    </row>
    <row r="38" spans="1:11" ht="13.5">
      <c r="A38" s="38" t="s">
        <v>162</v>
      </c>
      <c r="B38" s="6" t="s">
        <v>155</v>
      </c>
      <c r="C38" s="7"/>
      <c r="D38" s="7"/>
      <c r="E38" s="7"/>
      <c r="F38" s="7"/>
      <c r="G38" s="7"/>
      <c r="H38" s="7"/>
      <c r="I38" s="7"/>
      <c r="J38" s="7"/>
      <c r="K38" s="7">
        <f t="shared" si="0"/>
        <v>0</v>
      </c>
    </row>
    <row r="39" spans="1:11" ht="13.5">
      <c r="A39" s="38"/>
      <c r="B39" s="4" t="s">
        <v>158</v>
      </c>
      <c r="C39" s="5"/>
      <c r="D39" s="5"/>
      <c r="E39" s="5"/>
      <c r="F39" s="5"/>
      <c r="G39" s="5"/>
      <c r="H39" s="5"/>
      <c r="I39" s="5"/>
      <c r="J39" s="5"/>
      <c r="K39" s="7">
        <f t="shared" si="0"/>
        <v>0</v>
      </c>
    </row>
    <row r="40" spans="1:11" ht="13.5">
      <c r="A40" s="38"/>
      <c r="B40" s="6" t="s">
        <v>159</v>
      </c>
      <c r="C40" s="7"/>
      <c r="D40" s="7"/>
      <c r="E40" s="7"/>
      <c r="F40" s="7"/>
      <c r="G40" s="7"/>
      <c r="H40" s="7"/>
      <c r="I40" s="7"/>
      <c r="J40" s="7"/>
      <c r="K40" s="7">
        <f t="shared" si="0"/>
        <v>0</v>
      </c>
    </row>
    <row r="41" spans="1:11" ht="13.5">
      <c r="A41" s="38"/>
      <c r="B41" s="4" t="s">
        <v>160</v>
      </c>
      <c r="C41" s="5"/>
      <c r="D41" s="5"/>
      <c r="E41" s="5"/>
      <c r="F41" s="5"/>
      <c r="G41" s="5"/>
      <c r="H41" s="5"/>
      <c r="I41" s="5"/>
      <c r="J41" s="5"/>
      <c r="K41" s="7">
        <f t="shared" si="0"/>
        <v>0</v>
      </c>
    </row>
    <row r="42" spans="1:11" ht="13.5">
      <c r="A42" s="38"/>
      <c r="B42" s="8"/>
      <c r="C42" s="9"/>
      <c r="D42" s="9"/>
      <c r="E42" s="9"/>
      <c r="F42" s="9"/>
      <c r="G42" s="9"/>
      <c r="H42" s="9"/>
      <c r="I42" s="9"/>
      <c r="J42" s="9"/>
      <c r="K42" s="7"/>
    </row>
    <row r="43" spans="1:11" ht="13.5">
      <c r="A43" s="38" t="s">
        <v>166</v>
      </c>
      <c r="B43" s="6" t="s">
        <v>89</v>
      </c>
      <c r="C43" s="7"/>
      <c r="D43" s="7"/>
      <c r="E43" s="7"/>
      <c r="F43" s="7"/>
      <c r="G43" s="7"/>
      <c r="H43" s="7"/>
      <c r="I43" s="7"/>
      <c r="J43" s="7"/>
      <c r="K43" s="7">
        <f t="shared" si="0"/>
        <v>0</v>
      </c>
    </row>
    <row r="44" spans="1:11" ht="13.5">
      <c r="A44" s="38"/>
      <c r="B44" s="4" t="s">
        <v>90</v>
      </c>
      <c r="C44" s="5"/>
      <c r="D44" s="5"/>
      <c r="E44" s="5"/>
      <c r="F44" s="5"/>
      <c r="G44" s="5"/>
      <c r="H44" s="5"/>
      <c r="I44" s="5"/>
      <c r="J44" s="5"/>
      <c r="K44" s="7">
        <f t="shared" si="0"/>
        <v>0</v>
      </c>
    </row>
    <row r="45" spans="1:11" ht="13.5">
      <c r="A45" s="38"/>
      <c r="B45" s="6" t="s">
        <v>91</v>
      </c>
      <c r="C45" s="7"/>
      <c r="D45" s="7"/>
      <c r="E45" s="7"/>
      <c r="F45" s="7"/>
      <c r="G45" s="7"/>
      <c r="H45" s="7"/>
      <c r="I45" s="7"/>
      <c r="J45" s="7"/>
      <c r="K45" s="7">
        <f t="shared" si="0"/>
        <v>0</v>
      </c>
    </row>
    <row r="46" spans="1:11" ht="13.5">
      <c r="A46" s="38"/>
      <c r="B46" s="4" t="s">
        <v>92</v>
      </c>
      <c r="C46" s="5"/>
      <c r="D46" s="5"/>
      <c r="E46" s="5"/>
      <c r="F46" s="5"/>
      <c r="G46" s="5"/>
      <c r="H46" s="5"/>
      <c r="I46" s="5"/>
      <c r="J46" s="5"/>
      <c r="K46" s="7">
        <f t="shared" si="0"/>
        <v>0</v>
      </c>
    </row>
    <row r="47" spans="1:11" ht="13.5">
      <c r="A47" s="38"/>
      <c r="B47" s="8"/>
      <c r="C47" s="9"/>
      <c r="D47" s="9"/>
      <c r="E47" s="9"/>
      <c r="F47" s="9"/>
      <c r="G47" s="9"/>
      <c r="H47" s="9"/>
      <c r="I47" s="9"/>
      <c r="J47" s="9"/>
      <c r="K47" s="7"/>
    </row>
    <row r="48" spans="1:11" ht="13.5">
      <c r="A48" s="38" t="s">
        <v>169</v>
      </c>
      <c r="B48" s="6" t="s">
        <v>89</v>
      </c>
      <c r="C48" s="7"/>
      <c r="D48" s="7"/>
      <c r="E48" s="7"/>
      <c r="F48" s="7"/>
      <c r="G48" s="7"/>
      <c r="H48" s="7"/>
      <c r="I48" s="7"/>
      <c r="J48" s="7"/>
      <c r="K48" s="7">
        <f t="shared" si="0"/>
        <v>0</v>
      </c>
    </row>
    <row r="49" spans="1:11" ht="13.5">
      <c r="A49" s="38"/>
      <c r="B49" s="4" t="s">
        <v>90</v>
      </c>
      <c r="C49" s="5"/>
      <c r="D49" s="5"/>
      <c r="E49" s="5"/>
      <c r="F49" s="5"/>
      <c r="G49" s="5"/>
      <c r="H49" s="5"/>
      <c r="I49" s="5"/>
      <c r="J49" s="5"/>
      <c r="K49" s="7">
        <f t="shared" si="0"/>
        <v>0</v>
      </c>
    </row>
    <row r="50" spans="1:11" ht="13.5">
      <c r="A50" s="38"/>
      <c r="B50" s="6" t="s">
        <v>91</v>
      </c>
      <c r="C50" s="7"/>
      <c r="D50" s="7"/>
      <c r="E50" s="7"/>
      <c r="F50" s="7"/>
      <c r="G50" s="7"/>
      <c r="H50" s="7"/>
      <c r="I50" s="7"/>
      <c r="J50" s="7"/>
      <c r="K50" s="7">
        <f t="shared" si="0"/>
        <v>0</v>
      </c>
    </row>
    <row r="51" spans="1:11" ht="13.5">
      <c r="A51" s="38"/>
      <c r="B51" s="4" t="s">
        <v>92</v>
      </c>
      <c r="C51" s="5"/>
      <c r="D51" s="5"/>
      <c r="E51" s="5"/>
      <c r="F51" s="5"/>
      <c r="G51" s="5"/>
      <c r="H51" s="5"/>
      <c r="I51" s="5"/>
      <c r="J51" s="5"/>
      <c r="K51" s="7">
        <f t="shared" si="0"/>
        <v>0</v>
      </c>
    </row>
    <row r="52" spans="1:11" ht="13.5">
      <c r="A52" s="38"/>
      <c r="B52" s="8"/>
      <c r="C52" s="9"/>
      <c r="D52" s="9"/>
      <c r="E52" s="9"/>
      <c r="F52" s="9"/>
      <c r="G52" s="9"/>
      <c r="H52" s="9"/>
      <c r="I52" s="9"/>
      <c r="J52" s="9"/>
      <c r="K52" s="7"/>
    </row>
    <row r="53" spans="1:11" ht="13.5">
      <c r="A53" s="38" t="s">
        <v>172</v>
      </c>
      <c r="B53" s="6" t="s">
        <v>89</v>
      </c>
      <c r="C53" s="7"/>
      <c r="D53" s="7"/>
      <c r="E53" s="7"/>
      <c r="F53" s="7"/>
      <c r="G53" s="7"/>
      <c r="H53" s="7"/>
      <c r="I53" s="7"/>
      <c r="J53" s="7"/>
      <c r="K53" s="7">
        <f t="shared" si="0"/>
        <v>0</v>
      </c>
    </row>
    <row r="54" spans="1:11" ht="13.5">
      <c r="A54" s="38"/>
      <c r="B54" s="4" t="s">
        <v>90</v>
      </c>
      <c r="C54" s="5"/>
      <c r="D54" s="5"/>
      <c r="E54" s="5"/>
      <c r="F54" s="5"/>
      <c r="G54" s="5"/>
      <c r="H54" s="5"/>
      <c r="I54" s="5"/>
      <c r="J54" s="5"/>
      <c r="K54" s="7">
        <f t="shared" si="0"/>
        <v>0</v>
      </c>
    </row>
    <row r="55" spans="1:11" ht="13.5">
      <c r="A55" s="38"/>
      <c r="B55" s="6" t="s">
        <v>91</v>
      </c>
      <c r="C55" s="7"/>
      <c r="D55" s="7"/>
      <c r="E55" s="7"/>
      <c r="F55" s="7"/>
      <c r="G55" s="7"/>
      <c r="H55" s="7"/>
      <c r="I55" s="7"/>
      <c r="J55" s="7"/>
      <c r="K55" s="7">
        <f t="shared" si="0"/>
        <v>0</v>
      </c>
    </row>
    <row r="56" spans="1:11" ht="13.5">
      <c r="A56" s="38"/>
      <c r="B56" s="4" t="s">
        <v>92</v>
      </c>
      <c r="C56" s="5"/>
      <c r="D56" s="5"/>
      <c r="E56" s="5"/>
      <c r="F56" s="5"/>
      <c r="G56" s="5"/>
      <c r="H56" s="5"/>
      <c r="I56" s="5"/>
      <c r="J56" s="5"/>
      <c r="K56" s="7">
        <f t="shared" si="0"/>
        <v>0</v>
      </c>
    </row>
    <row r="57" spans="1:11" ht="13.5">
      <c r="A57" s="38"/>
      <c r="B57" s="8"/>
      <c r="C57" s="9"/>
      <c r="D57" s="9"/>
      <c r="E57" s="9"/>
      <c r="F57" s="9"/>
      <c r="G57" s="9"/>
      <c r="H57" s="9"/>
      <c r="I57" s="9"/>
      <c r="J57" s="9"/>
      <c r="K57" s="7"/>
    </row>
    <row r="58" spans="1:11" ht="13.5">
      <c r="A58" s="38" t="s">
        <v>175</v>
      </c>
      <c r="B58" s="6" t="s">
        <v>89</v>
      </c>
      <c r="C58" s="7"/>
      <c r="D58" s="7"/>
      <c r="E58" s="7"/>
      <c r="F58" s="7"/>
      <c r="G58" s="7"/>
      <c r="H58" s="7"/>
      <c r="I58" s="7"/>
      <c r="J58" s="7"/>
      <c r="K58" s="7">
        <f t="shared" si="0"/>
        <v>0</v>
      </c>
    </row>
    <row r="59" spans="1:11" ht="13.5">
      <c r="A59" s="38"/>
      <c r="B59" s="4" t="s">
        <v>90</v>
      </c>
      <c r="C59" s="5"/>
      <c r="D59" s="5"/>
      <c r="E59" s="5"/>
      <c r="F59" s="5"/>
      <c r="G59" s="5"/>
      <c r="H59" s="5"/>
      <c r="I59" s="5"/>
      <c r="J59" s="5"/>
      <c r="K59" s="7">
        <f t="shared" si="0"/>
        <v>0</v>
      </c>
    </row>
    <row r="60" spans="1:11" ht="13.5">
      <c r="A60" s="38"/>
      <c r="B60" s="6" t="s">
        <v>91</v>
      </c>
      <c r="C60" s="7"/>
      <c r="D60" s="7"/>
      <c r="E60" s="7"/>
      <c r="F60" s="7"/>
      <c r="G60" s="7"/>
      <c r="H60" s="7"/>
      <c r="I60" s="7"/>
      <c r="J60" s="7"/>
      <c r="K60" s="7">
        <f t="shared" si="0"/>
        <v>0</v>
      </c>
    </row>
    <row r="61" spans="1:11" ht="13.5">
      <c r="A61" s="38"/>
      <c r="B61" s="4" t="s">
        <v>92</v>
      </c>
      <c r="C61" s="5"/>
      <c r="D61" s="5"/>
      <c r="E61" s="5"/>
      <c r="F61" s="5"/>
      <c r="G61" s="5"/>
      <c r="H61" s="5"/>
      <c r="I61" s="5"/>
      <c r="J61" s="5"/>
      <c r="K61" s="7">
        <f t="shared" si="0"/>
        <v>0</v>
      </c>
    </row>
    <row r="62" spans="1:11" ht="13.5">
      <c r="A62" s="38"/>
      <c r="B62" s="6" t="s">
        <v>93</v>
      </c>
      <c r="C62" s="7"/>
      <c r="D62" s="7"/>
      <c r="E62" s="7"/>
      <c r="F62" s="7"/>
      <c r="G62" s="7"/>
      <c r="H62" s="7"/>
      <c r="I62" s="7"/>
      <c r="J62" s="7"/>
      <c r="K62" s="7">
        <f t="shared" si="0"/>
        <v>0</v>
      </c>
    </row>
    <row r="63" spans="1:11" ht="13.5">
      <c r="A63" s="38" t="s">
        <v>157</v>
      </c>
      <c r="B63" s="6" t="s">
        <v>155</v>
      </c>
      <c r="C63" s="7"/>
      <c r="D63" s="7"/>
      <c r="E63" s="7"/>
      <c r="F63" s="7"/>
      <c r="G63" s="7"/>
      <c r="H63" s="7"/>
      <c r="I63" s="7"/>
      <c r="J63" s="7"/>
      <c r="K63" s="7">
        <f t="shared" si="0"/>
        <v>0</v>
      </c>
    </row>
    <row r="64" spans="1:11" ht="13.5">
      <c r="A64" s="38"/>
      <c r="B64" s="4" t="s">
        <v>158</v>
      </c>
      <c r="C64" s="5"/>
      <c r="D64" s="5"/>
      <c r="E64" s="5"/>
      <c r="F64" s="5"/>
      <c r="G64" s="5"/>
      <c r="H64" s="5"/>
      <c r="I64" s="5"/>
      <c r="J64" s="5"/>
      <c r="K64" s="7">
        <f t="shared" si="0"/>
        <v>0</v>
      </c>
    </row>
    <row r="65" spans="1:11" ht="13.5">
      <c r="A65" s="38"/>
      <c r="B65" s="6" t="s">
        <v>159</v>
      </c>
      <c r="C65" s="7"/>
      <c r="D65" s="7"/>
      <c r="E65" s="7"/>
      <c r="F65" s="7"/>
      <c r="G65" s="7"/>
      <c r="H65" s="7"/>
      <c r="I65" s="7"/>
      <c r="J65" s="7"/>
      <c r="K65" s="7">
        <f t="shared" si="0"/>
        <v>0</v>
      </c>
    </row>
    <row r="66" spans="1:11" ht="13.5">
      <c r="A66" s="38"/>
      <c r="B66" s="4" t="s">
        <v>160</v>
      </c>
      <c r="C66" s="5"/>
      <c r="D66" s="5"/>
      <c r="E66" s="5"/>
      <c r="F66" s="5"/>
      <c r="G66" s="5"/>
      <c r="H66" s="5"/>
      <c r="I66" s="5"/>
      <c r="J66" s="5"/>
      <c r="K66" s="7">
        <f t="shared" si="0"/>
        <v>0</v>
      </c>
    </row>
    <row r="67" spans="1:11" ht="13.5">
      <c r="A67" s="38"/>
      <c r="B67" s="8"/>
      <c r="C67" s="9"/>
      <c r="D67" s="9"/>
      <c r="E67" s="9"/>
      <c r="F67" s="9"/>
      <c r="G67" s="9"/>
      <c r="H67" s="9"/>
      <c r="I67" s="9"/>
      <c r="J67" s="9"/>
      <c r="K67" s="7"/>
    </row>
    <row r="68" spans="1:11" ht="13.5">
      <c r="A68" s="38" t="s">
        <v>163</v>
      </c>
      <c r="B68" s="6" t="s">
        <v>155</v>
      </c>
      <c r="C68" s="7"/>
      <c r="D68" s="7"/>
      <c r="E68" s="7"/>
      <c r="F68" s="7"/>
      <c r="G68" s="7"/>
      <c r="H68" s="7"/>
      <c r="I68" s="7"/>
      <c r="J68" s="7"/>
      <c r="K68" s="7">
        <f t="shared" si="0"/>
        <v>0</v>
      </c>
    </row>
    <row r="69" spans="1:11" ht="13.5">
      <c r="A69" s="38"/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7">
        <f aca="true" t="shared" si="1" ref="K69:K92">SUM(C69:J69)</f>
        <v>0</v>
      </c>
    </row>
    <row r="70" spans="1:11" ht="13.5">
      <c r="A70" s="38"/>
      <c r="B70" s="6" t="s">
        <v>159</v>
      </c>
      <c r="C70" s="7"/>
      <c r="D70" s="7"/>
      <c r="E70" s="7"/>
      <c r="F70" s="7"/>
      <c r="G70" s="7"/>
      <c r="H70" s="7"/>
      <c r="I70" s="7"/>
      <c r="J70" s="7"/>
      <c r="K70" s="7">
        <f t="shared" si="1"/>
        <v>0</v>
      </c>
    </row>
    <row r="71" spans="1:11" ht="13.5">
      <c r="A71" s="38"/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7">
        <f t="shared" si="1"/>
        <v>0</v>
      </c>
    </row>
    <row r="72" spans="1:11" ht="13.5">
      <c r="A72" s="38"/>
      <c r="B72" s="6" t="s">
        <v>164</v>
      </c>
      <c r="C72" s="7"/>
      <c r="D72" s="7"/>
      <c r="E72" s="7"/>
      <c r="F72" s="7"/>
      <c r="G72" s="7"/>
      <c r="H72" s="7"/>
      <c r="I72" s="7"/>
      <c r="J72" s="7"/>
      <c r="K72" s="7">
        <f t="shared" si="1"/>
        <v>0</v>
      </c>
    </row>
    <row r="73" spans="1:11" ht="13.5">
      <c r="A73" s="38" t="s">
        <v>167</v>
      </c>
      <c r="B73" s="6" t="s">
        <v>89</v>
      </c>
      <c r="C73" s="7"/>
      <c r="D73" s="7"/>
      <c r="E73" s="7"/>
      <c r="F73" s="7"/>
      <c r="G73" s="7"/>
      <c r="H73" s="7"/>
      <c r="I73" s="7"/>
      <c r="J73" s="7"/>
      <c r="K73" s="7">
        <f t="shared" si="1"/>
        <v>0</v>
      </c>
    </row>
    <row r="74" spans="1:11" ht="13.5">
      <c r="A74" s="38"/>
      <c r="B74" s="4" t="s">
        <v>90</v>
      </c>
      <c r="C74" s="5"/>
      <c r="D74" s="5"/>
      <c r="E74" s="5"/>
      <c r="F74" s="5"/>
      <c r="G74" s="5"/>
      <c r="H74" s="5"/>
      <c r="I74" s="5"/>
      <c r="J74" s="5"/>
      <c r="K74" s="7">
        <f t="shared" si="1"/>
        <v>0</v>
      </c>
    </row>
    <row r="75" spans="1:11" ht="13.5">
      <c r="A75" s="38"/>
      <c r="B75" s="6" t="s">
        <v>91</v>
      </c>
      <c r="C75" s="7"/>
      <c r="D75" s="7"/>
      <c r="E75" s="7"/>
      <c r="F75" s="7"/>
      <c r="G75" s="7"/>
      <c r="H75" s="7"/>
      <c r="I75" s="7"/>
      <c r="J75" s="7"/>
      <c r="K75" s="7">
        <f t="shared" si="1"/>
        <v>0</v>
      </c>
    </row>
    <row r="76" spans="1:11" ht="13.5">
      <c r="A76" s="38"/>
      <c r="B76" s="4" t="s">
        <v>92</v>
      </c>
      <c r="C76" s="5"/>
      <c r="D76" s="5"/>
      <c r="E76" s="5"/>
      <c r="F76" s="5"/>
      <c r="G76" s="5"/>
      <c r="H76" s="5"/>
      <c r="I76" s="5"/>
      <c r="J76" s="5"/>
      <c r="K76" s="7">
        <f t="shared" si="1"/>
        <v>0</v>
      </c>
    </row>
    <row r="77" spans="1:11" ht="13.5">
      <c r="A77" s="38"/>
      <c r="B77" s="8"/>
      <c r="C77" s="9"/>
      <c r="D77" s="9"/>
      <c r="E77" s="9"/>
      <c r="F77" s="9"/>
      <c r="G77" s="9"/>
      <c r="H77" s="9"/>
      <c r="I77" s="9"/>
      <c r="J77" s="9"/>
      <c r="K77" s="7"/>
    </row>
    <row r="78" spans="1:11" ht="13.5">
      <c r="A78" s="38" t="s">
        <v>170</v>
      </c>
      <c r="B78" s="6" t="s">
        <v>89</v>
      </c>
      <c r="C78" s="7"/>
      <c r="D78" s="7"/>
      <c r="E78" s="7"/>
      <c r="F78" s="7"/>
      <c r="G78" s="7"/>
      <c r="H78" s="7"/>
      <c r="I78" s="7"/>
      <c r="J78" s="7"/>
      <c r="K78" s="7">
        <f t="shared" si="1"/>
        <v>0</v>
      </c>
    </row>
    <row r="79" spans="1:11" ht="13.5">
      <c r="A79" s="38"/>
      <c r="B79" s="4" t="s">
        <v>90</v>
      </c>
      <c r="C79" s="5"/>
      <c r="D79" s="5"/>
      <c r="E79" s="5"/>
      <c r="F79" s="5"/>
      <c r="G79" s="5"/>
      <c r="H79" s="5"/>
      <c r="I79" s="5"/>
      <c r="J79" s="5"/>
      <c r="K79" s="7">
        <f t="shared" si="1"/>
        <v>0</v>
      </c>
    </row>
    <row r="80" spans="1:11" ht="13.5">
      <c r="A80" s="38"/>
      <c r="B80" s="6" t="s">
        <v>91</v>
      </c>
      <c r="C80" s="7"/>
      <c r="D80" s="7"/>
      <c r="E80" s="7"/>
      <c r="F80" s="7"/>
      <c r="G80" s="7"/>
      <c r="H80" s="7"/>
      <c r="I80" s="7"/>
      <c r="J80" s="7"/>
      <c r="K80" s="7">
        <f t="shared" si="1"/>
        <v>0</v>
      </c>
    </row>
    <row r="81" spans="1:11" ht="13.5">
      <c r="A81" s="38"/>
      <c r="B81" s="4" t="s">
        <v>92</v>
      </c>
      <c r="C81" s="5"/>
      <c r="D81" s="5"/>
      <c r="E81" s="5"/>
      <c r="F81" s="5"/>
      <c r="G81" s="5"/>
      <c r="H81" s="5"/>
      <c r="I81" s="5"/>
      <c r="J81" s="5"/>
      <c r="K81" s="7">
        <f t="shared" si="1"/>
        <v>0</v>
      </c>
    </row>
    <row r="82" spans="1:11" ht="13.5">
      <c r="A82" s="38"/>
      <c r="B82" s="6" t="s">
        <v>93</v>
      </c>
      <c r="C82" s="7"/>
      <c r="D82" s="7"/>
      <c r="E82" s="7"/>
      <c r="F82" s="7"/>
      <c r="G82" s="7"/>
      <c r="H82" s="7"/>
      <c r="I82" s="7"/>
      <c r="J82" s="7"/>
      <c r="K82" s="7">
        <f t="shared" si="1"/>
        <v>0</v>
      </c>
    </row>
    <row r="83" spans="1:11" ht="13.5">
      <c r="A83" s="38" t="s">
        <v>173</v>
      </c>
      <c r="B83" s="6" t="s">
        <v>89</v>
      </c>
      <c r="C83" s="7"/>
      <c r="D83" s="7"/>
      <c r="E83" s="7"/>
      <c r="F83" s="7"/>
      <c r="G83" s="7"/>
      <c r="H83" s="7"/>
      <c r="I83" s="7"/>
      <c r="J83" s="7"/>
      <c r="K83" s="7">
        <f t="shared" si="1"/>
        <v>0</v>
      </c>
    </row>
    <row r="84" spans="1:11" ht="13.5">
      <c r="A84" s="38"/>
      <c r="B84" s="4" t="s">
        <v>90</v>
      </c>
      <c r="C84" s="5"/>
      <c r="D84" s="5"/>
      <c r="E84" s="5"/>
      <c r="F84" s="5"/>
      <c r="G84" s="5"/>
      <c r="H84" s="5"/>
      <c r="I84" s="5"/>
      <c r="J84" s="5"/>
      <c r="K84" s="7">
        <f t="shared" si="1"/>
        <v>0</v>
      </c>
    </row>
    <row r="85" spans="1:11" ht="13.5">
      <c r="A85" s="38"/>
      <c r="B85" s="6" t="s">
        <v>91</v>
      </c>
      <c r="C85" s="7"/>
      <c r="D85" s="7"/>
      <c r="E85" s="7"/>
      <c r="F85" s="7"/>
      <c r="G85" s="7"/>
      <c r="H85" s="7"/>
      <c r="I85" s="7"/>
      <c r="J85" s="7"/>
      <c r="K85" s="7">
        <f t="shared" si="1"/>
        <v>0</v>
      </c>
    </row>
    <row r="86" spans="1:11" ht="13.5">
      <c r="A86" s="38"/>
      <c r="B86" s="4" t="s">
        <v>92</v>
      </c>
      <c r="C86" s="5"/>
      <c r="D86" s="5"/>
      <c r="E86" s="5"/>
      <c r="F86" s="5"/>
      <c r="G86" s="5"/>
      <c r="H86" s="5"/>
      <c r="I86" s="5"/>
      <c r="J86" s="5"/>
      <c r="K86" s="7">
        <f t="shared" si="1"/>
        <v>0</v>
      </c>
    </row>
    <row r="87" spans="1:11" ht="13.5">
      <c r="A87" s="38"/>
      <c r="B87" s="8"/>
      <c r="C87" s="9"/>
      <c r="D87" s="9"/>
      <c r="E87" s="9"/>
      <c r="F87" s="9"/>
      <c r="G87" s="9"/>
      <c r="H87" s="9"/>
      <c r="I87" s="9"/>
      <c r="J87" s="9"/>
      <c r="K87" s="7"/>
    </row>
    <row r="88" spans="1:11" ht="13.5">
      <c r="A88" s="38" t="s">
        <v>176</v>
      </c>
      <c r="B88" s="6" t="s">
        <v>89</v>
      </c>
      <c r="C88" s="7"/>
      <c r="D88" s="7"/>
      <c r="E88" s="7"/>
      <c r="F88" s="7"/>
      <c r="G88" s="7"/>
      <c r="H88" s="7"/>
      <c r="I88" s="7"/>
      <c r="J88" s="7"/>
      <c r="K88" s="7">
        <f t="shared" si="1"/>
        <v>0</v>
      </c>
    </row>
    <row r="89" spans="1:11" ht="13.5">
      <c r="A89" s="38"/>
      <c r="B89" s="4" t="s">
        <v>90</v>
      </c>
      <c r="C89" s="5"/>
      <c r="D89" s="5"/>
      <c r="E89" s="5"/>
      <c r="F89" s="5"/>
      <c r="G89" s="5"/>
      <c r="H89" s="5"/>
      <c r="I89" s="5"/>
      <c r="J89" s="5"/>
      <c r="K89" s="7">
        <f t="shared" si="1"/>
        <v>0</v>
      </c>
    </row>
    <row r="90" spans="1:11" ht="13.5">
      <c r="A90" s="38"/>
      <c r="B90" s="6" t="s">
        <v>91</v>
      </c>
      <c r="C90" s="7"/>
      <c r="D90" s="7"/>
      <c r="E90" s="7"/>
      <c r="F90" s="7"/>
      <c r="G90" s="7"/>
      <c r="H90" s="7"/>
      <c r="I90" s="7"/>
      <c r="J90" s="7"/>
      <c r="K90" s="7">
        <f t="shared" si="1"/>
        <v>0</v>
      </c>
    </row>
    <row r="91" spans="1:11" ht="13.5">
      <c r="A91" s="38"/>
      <c r="B91" s="4" t="s">
        <v>92</v>
      </c>
      <c r="C91" s="5"/>
      <c r="D91" s="5"/>
      <c r="E91" s="5"/>
      <c r="F91" s="5"/>
      <c r="G91" s="5"/>
      <c r="H91" s="5"/>
      <c r="I91" s="5"/>
      <c r="J91" s="5"/>
      <c r="K91" s="7">
        <f t="shared" si="1"/>
        <v>0</v>
      </c>
    </row>
    <row r="92" spans="1:11" ht="13.5">
      <c r="A92" s="38"/>
      <c r="B92" s="6" t="s">
        <v>93</v>
      </c>
      <c r="C92" s="7"/>
      <c r="D92" s="7"/>
      <c r="E92" s="7"/>
      <c r="F92" s="7"/>
      <c r="G92" s="7"/>
      <c r="H92" s="7"/>
      <c r="I92" s="7"/>
      <c r="J92" s="7"/>
      <c r="K92" s="7">
        <f t="shared" si="1"/>
        <v>0</v>
      </c>
    </row>
    <row r="95" spans="3:11" ht="13.5">
      <c r="C95" t="s">
        <v>145</v>
      </c>
      <c r="D95" t="s">
        <v>146</v>
      </c>
      <c r="E95" t="s">
        <v>147</v>
      </c>
      <c r="F95" t="s">
        <v>148</v>
      </c>
      <c r="G95" t="s">
        <v>149</v>
      </c>
      <c r="H95" t="s">
        <v>150</v>
      </c>
      <c r="I95" t="s">
        <v>151</v>
      </c>
      <c r="J95" t="s">
        <v>152</v>
      </c>
      <c r="K95" t="s">
        <v>153</v>
      </c>
    </row>
    <row r="96" spans="1:11" ht="14.25" thickBot="1">
      <c r="A96" s="38" t="s">
        <v>154</v>
      </c>
      <c r="B96" s="6" t="s">
        <v>155</v>
      </c>
      <c r="C96" s="7"/>
      <c r="D96" s="7"/>
      <c r="E96" s="7"/>
      <c r="F96" s="7"/>
      <c r="G96" s="7"/>
      <c r="H96" s="7"/>
      <c r="I96" s="7"/>
      <c r="J96" s="7"/>
      <c r="K96" s="7">
        <f>SUM(C96:J96)</f>
        <v>0</v>
      </c>
    </row>
    <row r="97" spans="1:17" ht="13.5">
      <c r="A97" s="38"/>
      <c r="B97" s="4" t="s">
        <v>158</v>
      </c>
      <c r="C97" s="5"/>
      <c r="D97" s="5"/>
      <c r="E97" s="5"/>
      <c r="F97" s="5"/>
      <c r="G97" s="5"/>
      <c r="H97" s="5"/>
      <c r="I97" s="5"/>
      <c r="J97" s="5"/>
      <c r="K97" s="7">
        <f>SUM(C97:J97)</f>
        <v>0</v>
      </c>
      <c r="M97" s="10" t="s">
        <v>177</v>
      </c>
      <c r="N97" s="10" t="s">
        <v>178</v>
      </c>
      <c r="O97" s="10" t="s">
        <v>179</v>
      </c>
      <c r="P97" s="10" t="s">
        <v>180</v>
      </c>
      <c r="Q97" s="11" t="s">
        <v>181</v>
      </c>
    </row>
    <row r="98" spans="1:17" ht="13.5">
      <c r="A98" s="38"/>
      <c r="B98" s="6" t="s">
        <v>159</v>
      </c>
      <c r="C98" s="7"/>
      <c r="D98" s="7"/>
      <c r="E98" s="7"/>
      <c r="F98" s="7"/>
      <c r="G98" s="7"/>
      <c r="H98" s="7"/>
      <c r="I98" s="7"/>
      <c r="J98" s="7"/>
      <c r="K98" s="7">
        <f>SUM(C98:J98)</f>
        <v>0</v>
      </c>
      <c r="L98" t="s">
        <v>182</v>
      </c>
      <c r="M98" s="12"/>
      <c r="N98" s="12"/>
      <c r="O98" s="12"/>
      <c r="P98" s="12"/>
      <c r="Q98" s="12"/>
    </row>
    <row r="99" spans="1:17" ht="13.5">
      <c r="A99" s="38"/>
      <c r="B99" s="4" t="s">
        <v>160</v>
      </c>
      <c r="C99" s="5"/>
      <c r="D99" s="5"/>
      <c r="E99" s="5"/>
      <c r="F99" s="5"/>
      <c r="G99" s="5"/>
      <c r="H99" s="5"/>
      <c r="I99" s="5"/>
      <c r="J99" s="5"/>
      <c r="K99" s="7">
        <f>SUM(C99:J99)</f>
        <v>0</v>
      </c>
      <c r="L99" t="s">
        <v>183</v>
      </c>
      <c r="M99" s="12"/>
      <c r="N99" s="12"/>
      <c r="O99" s="12"/>
      <c r="P99" s="12"/>
      <c r="Q99" s="12"/>
    </row>
    <row r="100" spans="1:17" ht="13.5">
      <c r="A100" s="38"/>
      <c r="B100" s="8"/>
      <c r="C100" s="9"/>
      <c r="D100" s="9"/>
      <c r="E100" s="9"/>
      <c r="F100" s="9"/>
      <c r="G100" s="9"/>
      <c r="H100" s="9"/>
      <c r="I100" s="9"/>
      <c r="J100" s="9"/>
      <c r="K100" s="7"/>
      <c r="L100" t="s">
        <v>184</v>
      </c>
      <c r="M100" s="12"/>
      <c r="N100" s="12"/>
      <c r="O100" s="12"/>
      <c r="P100" s="12"/>
      <c r="Q100" s="12"/>
    </row>
    <row r="101" spans="1:17" ht="13.5">
      <c r="A101" s="38" t="s">
        <v>161</v>
      </c>
      <c r="B101" s="6" t="s">
        <v>155</v>
      </c>
      <c r="C101" s="7"/>
      <c r="D101" s="7"/>
      <c r="E101" s="7"/>
      <c r="F101" s="7"/>
      <c r="G101" s="7"/>
      <c r="H101" s="7"/>
      <c r="I101" s="7"/>
      <c r="J101" s="7"/>
      <c r="K101" s="7">
        <f aca="true" t="shared" si="2" ref="K101:K111">SUM(C101:J101)</f>
        <v>0</v>
      </c>
      <c r="L101" t="s">
        <v>185</v>
      </c>
      <c r="M101" s="12"/>
      <c r="N101" s="12"/>
      <c r="O101" s="12"/>
      <c r="P101" s="12"/>
      <c r="Q101" s="12"/>
    </row>
    <row r="102" spans="1:17" ht="13.5">
      <c r="A102" s="38"/>
      <c r="B102" s="4" t="s">
        <v>158</v>
      </c>
      <c r="C102" s="5"/>
      <c r="D102" s="5"/>
      <c r="E102" s="5"/>
      <c r="F102" s="5"/>
      <c r="G102" s="5"/>
      <c r="H102" s="5"/>
      <c r="I102" s="5"/>
      <c r="J102" s="5"/>
      <c r="K102" s="7">
        <f t="shared" si="2"/>
        <v>0</v>
      </c>
      <c r="L102" t="s">
        <v>186</v>
      </c>
      <c r="M102" s="12"/>
      <c r="N102" s="12"/>
      <c r="O102" s="12"/>
      <c r="P102" s="12"/>
      <c r="Q102" s="12"/>
    </row>
    <row r="103" spans="1:17" ht="13.5">
      <c r="A103" s="38"/>
      <c r="B103" s="6" t="s">
        <v>159</v>
      </c>
      <c r="C103" s="7"/>
      <c r="D103" s="7"/>
      <c r="E103" s="7"/>
      <c r="F103" s="7"/>
      <c r="G103" s="7"/>
      <c r="H103" s="7"/>
      <c r="I103" s="7"/>
      <c r="J103" s="7"/>
      <c r="K103" s="7">
        <f t="shared" si="2"/>
        <v>0</v>
      </c>
      <c r="L103" t="s">
        <v>187</v>
      </c>
      <c r="M103" s="12"/>
      <c r="N103" s="12"/>
      <c r="O103" s="12"/>
      <c r="P103" s="12"/>
      <c r="Q103" s="12"/>
    </row>
    <row r="104" spans="1:17" ht="13.5">
      <c r="A104" s="38"/>
      <c r="B104" s="4" t="s">
        <v>160</v>
      </c>
      <c r="C104" s="5"/>
      <c r="D104" s="5"/>
      <c r="E104" s="5"/>
      <c r="F104" s="5"/>
      <c r="G104" s="5"/>
      <c r="H104" s="5"/>
      <c r="I104" s="5"/>
      <c r="J104" s="5"/>
      <c r="K104" s="7">
        <f t="shared" si="2"/>
        <v>0</v>
      </c>
      <c r="L104" t="s">
        <v>188</v>
      </c>
      <c r="M104" s="12"/>
      <c r="N104" s="12"/>
      <c r="O104" s="12"/>
      <c r="P104" s="12"/>
      <c r="Q104" s="12"/>
    </row>
    <row r="105" spans="1:17" ht="13.5">
      <c r="A105" s="38"/>
      <c r="B105" s="6" t="s">
        <v>164</v>
      </c>
      <c r="C105" s="7"/>
      <c r="D105" s="7"/>
      <c r="E105" s="7"/>
      <c r="F105" s="7"/>
      <c r="G105" s="7"/>
      <c r="H105" s="7"/>
      <c r="I105" s="7"/>
      <c r="J105" s="7"/>
      <c r="K105" s="7">
        <f t="shared" si="2"/>
        <v>0</v>
      </c>
      <c r="L105" t="s">
        <v>189</v>
      </c>
      <c r="M105" s="12"/>
      <c r="N105" s="12"/>
      <c r="O105" s="12"/>
      <c r="P105" s="12"/>
      <c r="Q105" s="12"/>
    </row>
    <row r="106" spans="1:17" ht="13.5">
      <c r="A106" s="38" t="s">
        <v>165</v>
      </c>
      <c r="B106" s="6" t="s">
        <v>89</v>
      </c>
      <c r="C106" s="7"/>
      <c r="D106" s="7"/>
      <c r="E106" s="7"/>
      <c r="F106" s="7"/>
      <c r="G106" s="7"/>
      <c r="H106" s="7"/>
      <c r="I106" s="7"/>
      <c r="J106" s="7"/>
      <c r="K106" s="7">
        <f t="shared" si="2"/>
        <v>0</v>
      </c>
      <c r="M106" s="12">
        <f>SUM(M98:M105)</f>
        <v>0</v>
      </c>
      <c r="N106" s="12">
        <f>SUM(N98:N105)</f>
        <v>0</v>
      </c>
      <c r="O106" s="12">
        <f>SUM(O98:O105)</f>
        <v>0</v>
      </c>
      <c r="P106" s="12">
        <f>SUM(P98:P105)</f>
        <v>0</v>
      </c>
      <c r="Q106" s="12">
        <f>SUM(Q98:Q105)</f>
        <v>0</v>
      </c>
    </row>
    <row r="107" spans="1:11" ht="13.5">
      <c r="A107" s="38"/>
      <c r="B107" s="4" t="s">
        <v>90</v>
      </c>
      <c r="C107" s="5"/>
      <c r="D107" s="5"/>
      <c r="E107" s="5"/>
      <c r="F107" s="5"/>
      <c r="G107" s="5"/>
      <c r="H107" s="5"/>
      <c r="I107" s="5"/>
      <c r="J107" s="5"/>
      <c r="K107" s="7">
        <f t="shared" si="2"/>
        <v>0</v>
      </c>
    </row>
    <row r="108" spans="1:11" ht="13.5">
      <c r="A108" s="38"/>
      <c r="B108" s="6" t="s">
        <v>91</v>
      </c>
      <c r="C108" s="7"/>
      <c r="D108" s="7"/>
      <c r="E108" s="7"/>
      <c r="F108" s="7"/>
      <c r="G108" s="7"/>
      <c r="H108" s="7"/>
      <c r="I108" s="7"/>
      <c r="J108" s="7"/>
      <c r="K108" s="7">
        <f t="shared" si="2"/>
        <v>0</v>
      </c>
    </row>
    <row r="109" spans="1:11" ht="13.5">
      <c r="A109" s="38"/>
      <c r="B109" s="4" t="s">
        <v>92</v>
      </c>
      <c r="C109" s="5"/>
      <c r="D109" s="5"/>
      <c r="E109" s="5"/>
      <c r="F109" s="5"/>
      <c r="G109" s="5"/>
      <c r="H109" s="5"/>
      <c r="I109" s="5"/>
      <c r="J109" s="5"/>
      <c r="K109" s="7">
        <f t="shared" si="2"/>
        <v>0</v>
      </c>
    </row>
    <row r="110" spans="1:11" ht="13.5">
      <c r="A110" s="38"/>
      <c r="B110" s="6" t="s">
        <v>93</v>
      </c>
      <c r="C110" s="7"/>
      <c r="D110" s="7"/>
      <c r="E110" s="7"/>
      <c r="F110" s="7"/>
      <c r="G110" s="7"/>
      <c r="H110" s="7"/>
      <c r="I110" s="7"/>
      <c r="J110" s="7"/>
      <c r="K110" s="7">
        <f t="shared" si="2"/>
        <v>0</v>
      </c>
    </row>
    <row r="111" spans="1:11" ht="13.5">
      <c r="A111" s="38" t="s">
        <v>168</v>
      </c>
      <c r="B111" s="6" t="s">
        <v>89</v>
      </c>
      <c r="C111" s="7"/>
      <c r="D111" s="7"/>
      <c r="E111" s="7"/>
      <c r="F111" s="7"/>
      <c r="G111" s="7"/>
      <c r="H111" s="7"/>
      <c r="I111" s="7"/>
      <c r="J111" s="7"/>
      <c r="K111" s="7">
        <f t="shared" si="2"/>
        <v>0</v>
      </c>
    </row>
    <row r="112" spans="1:11" ht="13.5">
      <c r="A112" s="38"/>
      <c r="B112" s="4" t="s">
        <v>90</v>
      </c>
      <c r="C112" s="5"/>
      <c r="D112" s="5"/>
      <c r="E112" s="5"/>
      <c r="F112" s="5"/>
      <c r="G112" s="5"/>
      <c r="H112" s="5"/>
      <c r="I112" s="5"/>
      <c r="J112" s="5"/>
      <c r="K112" s="7"/>
    </row>
    <row r="113" spans="1:11" ht="13.5">
      <c r="A113" s="38"/>
      <c r="B113" s="8"/>
      <c r="C113" s="9"/>
      <c r="D113" s="9"/>
      <c r="E113" s="9"/>
      <c r="F113" s="9"/>
      <c r="G113" s="9"/>
      <c r="H113" s="9"/>
      <c r="I113" s="9"/>
      <c r="J113" s="9"/>
      <c r="K113" s="7"/>
    </row>
    <row r="114" spans="1:11" ht="13.5">
      <c r="A114" s="38"/>
      <c r="B114" s="8"/>
      <c r="C114" s="9"/>
      <c r="D114" s="9"/>
      <c r="E114" s="9"/>
      <c r="F114" s="9"/>
      <c r="G114" s="9"/>
      <c r="H114" s="9"/>
      <c r="I114" s="9"/>
      <c r="J114" s="9"/>
      <c r="K114" s="7"/>
    </row>
    <row r="115" spans="1:11" ht="13.5">
      <c r="A115" s="38"/>
      <c r="B115" s="8"/>
      <c r="C115" s="9"/>
      <c r="D115" s="9"/>
      <c r="E115" s="9"/>
      <c r="F115" s="9"/>
      <c r="G115" s="9"/>
      <c r="H115" s="9"/>
      <c r="I115" s="9"/>
      <c r="J115" s="9"/>
      <c r="K115" s="7"/>
    </row>
    <row r="116" spans="1:11" ht="13.5">
      <c r="A116" s="38" t="s">
        <v>171</v>
      </c>
      <c r="B116" s="6" t="s">
        <v>89</v>
      </c>
      <c r="C116" s="7"/>
      <c r="D116" s="7"/>
      <c r="E116" s="7"/>
      <c r="F116" s="7"/>
      <c r="G116" s="7"/>
      <c r="H116" s="7"/>
      <c r="I116" s="7"/>
      <c r="J116" s="7"/>
      <c r="K116" s="7">
        <f aca="true" t="shared" si="3" ref="K116:K129">SUM(C116:J116)</f>
        <v>0</v>
      </c>
    </row>
    <row r="117" spans="1:11" ht="13.5">
      <c r="A117" s="38"/>
      <c r="B117" s="4" t="s">
        <v>90</v>
      </c>
      <c r="C117" s="5"/>
      <c r="D117" s="5"/>
      <c r="E117" s="5"/>
      <c r="F117" s="5"/>
      <c r="G117" s="5"/>
      <c r="H117" s="5"/>
      <c r="I117" s="5"/>
      <c r="J117" s="5"/>
      <c r="K117" s="7">
        <f t="shared" si="3"/>
        <v>0</v>
      </c>
    </row>
    <row r="118" spans="1:11" ht="13.5">
      <c r="A118" s="38"/>
      <c r="B118" s="6" t="s">
        <v>91</v>
      </c>
      <c r="C118" s="7"/>
      <c r="D118" s="7"/>
      <c r="E118" s="7"/>
      <c r="F118" s="7"/>
      <c r="G118" s="7"/>
      <c r="H118" s="7"/>
      <c r="I118" s="7"/>
      <c r="J118" s="7"/>
      <c r="K118" s="7">
        <f t="shared" si="3"/>
        <v>0</v>
      </c>
    </row>
    <row r="119" spans="1:11" ht="13.5">
      <c r="A119" s="38"/>
      <c r="B119" s="4" t="s">
        <v>92</v>
      </c>
      <c r="C119" s="5"/>
      <c r="D119" s="5"/>
      <c r="E119" s="5"/>
      <c r="F119" s="5"/>
      <c r="G119" s="5"/>
      <c r="H119" s="5"/>
      <c r="I119" s="5"/>
      <c r="J119" s="5"/>
      <c r="K119" s="7">
        <f t="shared" si="3"/>
        <v>0</v>
      </c>
    </row>
    <row r="120" spans="1:11" ht="13.5">
      <c r="A120" s="38"/>
      <c r="B120" s="6" t="s">
        <v>93</v>
      </c>
      <c r="C120" s="7"/>
      <c r="D120" s="7"/>
      <c r="E120" s="7"/>
      <c r="F120" s="7"/>
      <c r="G120" s="7"/>
      <c r="H120" s="7"/>
      <c r="I120" s="7"/>
      <c r="J120" s="7"/>
      <c r="K120" s="7">
        <f t="shared" si="3"/>
        <v>0</v>
      </c>
    </row>
    <row r="121" spans="1:11" ht="13.5">
      <c r="A121" s="38" t="s">
        <v>174</v>
      </c>
      <c r="B121" s="6" t="s">
        <v>89</v>
      </c>
      <c r="C121" s="7"/>
      <c r="D121" s="7"/>
      <c r="E121" s="7"/>
      <c r="F121" s="7"/>
      <c r="G121" s="7"/>
      <c r="H121" s="7"/>
      <c r="I121" s="7"/>
      <c r="J121" s="7"/>
      <c r="K121" s="7">
        <f t="shared" si="3"/>
        <v>0</v>
      </c>
    </row>
    <row r="122" spans="1:11" ht="13.5">
      <c r="A122" s="38"/>
      <c r="B122" s="4" t="s">
        <v>90</v>
      </c>
      <c r="C122" s="5"/>
      <c r="D122" s="5"/>
      <c r="E122" s="5"/>
      <c r="F122" s="5"/>
      <c r="G122" s="5"/>
      <c r="H122" s="5"/>
      <c r="I122" s="5"/>
      <c r="J122" s="5"/>
      <c r="K122" s="7">
        <f t="shared" si="3"/>
        <v>0</v>
      </c>
    </row>
    <row r="123" spans="1:11" ht="13.5">
      <c r="A123" s="38"/>
      <c r="B123" s="6" t="s">
        <v>91</v>
      </c>
      <c r="C123" s="7"/>
      <c r="D123" s="7"/>
      <c r="E123" s="7"/>
      <c r="F123" s="7"/>
      <c r="G123" s="7"/>
      <c r="H123" s="7"/>
      <c r="I123" s="7"/>
      <c r="J123" s="7"/>
      <c r="K123" s="7">
        <f t="shared" si="3"/>
        <v>0</v>
      </c>
    </row>
    <row r="124" spans="1:11" ht="13.5">
      <c r="A124" s="38"/>
      <c r="B124" s="4" t="s">
        <v>92</v>
      </c>
      <c r="C124" s="5"/>
      <c r="D124" s="5"/>
      <c r="E124" s="5"/>
      <c r="F124" s="5"/>
      <c r="G124" s="5"/>
      <c r="H124" s="5"/>
      <c r="I124" s="5"/>
      <c r="J124" s="5"/>
      <c r="K124" s="7">
        <f t="shared" si="3"/>
        <v>0</v>
      </c>
    </row>
    <row r="125" spans="1:11" ht="13.5">
      <c r="A125" s="38"/>
      <c r="B125" s="6" t="s">
        <v>93</v>
      </c>
      <c r="C125" s="7"/>
      <c r="D125" s="7"/>
      <c r="E125" s="7"/>
      <c r="F125" s="7"/>
      <c r="G125" s="7"/>
      <c r="H125" s="7"/>
      <c r="I125" s="7"/>
      <c r="J125" s="7"/>
      <c r="K125" s="7">
        <f t="shared" si="3"/>
        <v>0</v>
      </c>
    </row>
    <row r="126" spans="1:11" ht="13.5">
      <c r="A126" s="38" t="s">
        <v>156</v>
      </c>
      <c r="B126" s="6" t="s">
        <v>155</v>
      </c>
      <c r="C126" s="7"/>
      <c r="D126" s="7"/>
      <c r="E126" s="7"/>
      <c r="F126" s="7"/>
      <c r="G126" s="7"/>
      <c r="H126" s="7"/>
      <c r="I126" s="7"/>
      <c r="J126" s="7"/>
      <c r="K126" s="7">
        <f t="shared" si="3"/>
        <v>0</v>
      </c>
    </row>
    <row r="127" spans="1:11" ht="13.5">
      <c r="A127" s="38"/>
      <c r="B127" s="4" t="s">
        <v>158</v>
      </c>
      <c r="C127" s="5"/>
      <c r="D127" s="5"/>
      <c r="E127" s="5"/>
      <c r="F127" s="5"/>
      <c r="G127" s="5"/>
      <c r="H127" s="5"/>
      <c r="I127" s="5"/>
      <c r="J127" s="5"/>
      <c r="K127" s="7">
        <f t="shared" si="3"/>
        <v>0</v>
      </c>
    </row>
    <row r="128" spans="1:11" ht="13.5">
      <c r="A128" s="38"/>
      <c r="B128" s="6" t="s">
        <v>159</v>
      </c>
      <c r="C128" s="7"/>
      <c r="D128" s="7"/>
      <c r="E128" s="7"/>
      <c r="F128" s="7"/>
      <c r="G128" s="7"/>
      <c r="H128" s="7"/>
      <c r="I128" s="7"/>
      <c r="J128" s="7"/>
      <c r="K128" s="7">
        <f t="shared" si="3"/>
        <v>0</v>
      </c>
    </row>
    <row r="129" spans="1:11" ht="13.5">
      <c r="A129" s="38"/>
      <c r="B129" s="4" t="s">
        <v>160</v>
      </c>
      <c r="C129" s="5"/>
      <c r="D129" s="5"/>
      <c r="E129" s="5"/>
      <c r="F129" s="5"/>
      <c r="G129" s="5"/>
      <c r="H129" s="5"/>
      <c r="I129" s="5"/>
      <c r="J129" s="5"/>
      <c r="K129" s="7">
        <f t="shared" si="3"/>
        <v>0</v>
      </c>
    </row>
    <row r="130" spans="1:11" ht="13.5">
      <c r="A130" s="38"/>
      <c r="B130" s="8"/>
      <c r="C130" s="9"/>
      <c r="D130" s="9"/>
      <c r="E130" s="9"/>
      <c r="F130" s="9"/>
      <c r="G130" s="9"/>
      <c r="H130" s="9"/>
      <c r="I130" s="9"/>
      <c r="J130" s="9"/>
      <c r="K130" s="7"/>
    </row>
    <row r="131" spans="1:11" ht="13.5">
      <c r="A131" s="38" t="s">
        <v>162</v>
      </c>
      <c r="B131" s="6" t="s">
        <v>155</v>
      </c>
      <c r="C131" s="7"/>
      <c r="D131" s="7"/>
      <c r="E131" s="7"/>
      <c r="F131" s="7"/>
      <c r="G131" s="7"/>
      <c r="H131" s="7"/>
      <c r="I131" s="7"/>
      <c r="J131" s="7"/>
      <c r="K131" s="7">
        <f>SUM(C131:J131)</f>
        <v>0</v>
      </c>
    </row>
    <row r="132" spans="1:11" ht="13.5">
      <c r="A132" s="38"/>
      <c r="B132" s="4" t="s">
        <v>158</v>
      </c>
      <c r="C132" s="5"/>
      <c r="D132" s="5"/>
      <c r="E132" s="5"/>
      <c r="F132" s="5"/>
      <c r="G132" s="5"/>
      <c r="H132" s="5"/>
      <c r="I132" s="5"/>
      <c r="J132" s="5"/>
      <c r="K132" s="7">
        <f>SUM(C132:J132)</f>
        <v>0</v>
      </c>
    </row>
    <row r="133" spans="1:11" ht="13.5">
      <c r="A133" s="38"/>
      <c r="B133" s="6" t="s">
        <v>159</v>
      </c>
      <c r="C133" s="7"/>
      <c r="D133" s="7"/>
      <c r="E133" s="7"/>
      <c r="F133" s="7"/>
      <c r="G133" s="7"/>
      <c r="H133" s="7"/>
      <c r="I133" s="7"/>
      <c r="J133" s="7"/>
      <c r="K133" s="7">
        <f>SUM(C133:J133)</f>
        <v>0</v>
      </c>
    </row>
    <row r="134" spans="1:11" ht="13.5">
      <c r="A134" s="38"/>
      <c r="B134" s="4" t="s">
        <v>160</v>
      </c>
      <c r="C134" s="5"/>
      <c r="D134" s="5"/>
      <c r="E134" s="5"/>
      <c r="F134" s="5"/>
      <c r="G134" s="5"/>
      <c r="H134" s="5"/>
      <c r="I134" s="5"/>
      <c r="J134" s="5"/>
      <c r="K134" s="7">
        <f>SUM(C134:J134)</f>
        <v>0</v>
      </c>
    </row>
    <row r="135" spans="1:11" ht="13.5">
      <c r="A135" s="38"/>
      <c r="B135" s="8"/>
      <c r="C135" s="9"/>
      <c r="D135" s="9"/>
      <c r="E135" s="9"/>
      <c r="F135" s="9"/>
      <c r="G135" s="9"/>
      <c r="H135" s="9"/>
      <c r="I135" s="9"/>
      <c r="J135" s="9"/>
      <c r="K135" s="7"/>
    </row>
    <row r="136" spans="1:11" ht="13.5">
      <c r="A136" s="38" t="s">
        <v>166</v>
      </c>
      <c r="B136" s="6" t="s">
        <v>89</v>
      </c>
      <c r="C136" s="7"/>
      <c r="D136" s="7"/>
      <c r="E136" s="7"/>
      <c r="F136" s="7"/>
      <c r="G136" s="7"/>
      <c r="H136" s="7"/>
      <c r="I136" s="7"/>
      <c r="J136" s="7"/>
      <c r="K136" s="7">
        <f>SUM(C136:J136)</f>
        <v>0</v>
      </c>
    </row>
    <row r="137" spans="1:11" ht="13.5">
      <c r="A137" s="38"/>
      <c r="B137" s="4" t="s">
        <v>90</v>
      </c>
      <c r="C137" s="5"/>
      <c r="D137" s="5"/>
      <c r="E137" s="5"/>
      <c r="F137" s="5"/>
      <c r="G137" s="5"/>
      <c r="H137" s="5"/>
      <c r="I137" s="5"/>
      <c r="J137" s="5"/>
      <c r="K137" s="7">
        <f>SUM(C137:J137)</f>
        <v>0</v>
      </c>
    </row>
    <row r="138" spans="1:11" ht="13.5">
      <c r="A138" s="38"/>
      <c r="B138" s="6" t="s">
        <v>91</v>
      </c>
      <c r="C138" s="7"/>
      <c r="D138" s="7"/>
      <c r="E138" s="7"/>
      <c r="F138" s="7"/>
      <c r="G138" s="7"/>
      <c r="H138" s="7"/>
      <c r="I138" s="7"/>
      <c r="J138" s="7"/>
      <c r="K138" s="7">
        <f>SUM(C138:J138)</f>
        <v>0</v>
      </c>
    </row>
    <row r="139" spans="1:11" ht="13.5">
      <c r="A139" s="38"/>
      <c r="B139" s="4" t="s">
        <v>92</v>
      </c>
      <c r="C139" s="5"/>
      <c r="D139" s="5"/>
      <c r="E139" s="5"/>
      <c r="F139" s="5"/>
      <c r="G139" s="5"/>
      <c r="H139" s="5"/>
      <c r="I139" s="5"/>
      <c r="J139" s="5"/>
      <c r="K139" s="7">
        <f>SUM(C139:J139)</f>
        <v>0</v>
      </c>
    </row>
    <row r="140" spans="1:11" ht="13.5">
      <c r="A140" s="38"/>
      <c r="B140" s="8"/>
      <c r="C140" s="9"/>
      <c r="D140" s="9"/>
      <c r="E140" s="9"/>
      <c r="F140" s="9"/>
      <c r="G140" s="9"/>
      <c r="H140" s="9"/>
      <c r="I140" s="9"/>
      <c r="J140" s="9"/>
      <c r="K140" s="7"/>
    </row>
    <row r="141" spans="1:11" ht="13.5">
      <c r="A141" s="38" t="s">
        <v>169</v>
      </c>
      <c r="B141" s="6" t="s">
        <v>89</v>
      </c>
      <c r="C141" s="7"/>
      <c r="D141" s="7"/>
      <c r="E141" s="7"/>
      <c r="F141" s="7"/>
      <c r="G141" s="7"/>
      <c r="H141" s="7"/>
      <c r="I141" s="7"/>
      <c r="J141" s="7"/>
      <c r="K141" s="7">
        <f>SUM(C141:J141)</f>
        <v>0</v>
      </c>
    </row>
    <row r="142" spans="1:11" ht="13.5">
      <c r="A142" s="38"/>
      <c r="B142" s="4" t="s">
        <v>90</v>
      </c>
      <c r="C142" s="5"/>
      <c r="D142" s="5"/>
      <c r="E142" s="5"/>
      <c r="F142" s="5"/>
      <c r="G142" s="5"/>
      <c r="H142" s="5"/>
      <c r="I142" s="5"/>
      <c r="J142" s="5"/>
      <c r="K142" s="7">
        <f>SUM(C142:J142)</f>
        <v>0</v>
      </c>
    </row>
    <row r="143" spans="1:11" ht="13.5">
      <c r="A143" s="38"/>
      <c r="B143" s="6" t="s">
        <v>91</v>
      </c>
      <c r="C143" s="7"/>
      <c r="D143" s="7"/>
      <c r="E143" s="7"/>
      <c r="F143" s="7"/>
      <c r="G143" s="7"/>
      <c r="H143" s="7"/>
      <c r="I143" s="7"/>
      <c r="J143" s="7"/>
      <c r="K143" s="7">
        <f>SUM(C143:J143)</f>
        <v>0</v>
      </c>
    </row>
    <row r="144" spans="1:11" ht="13.5">
      <c r="A144" s="38"/>
      <c r="B144" s="4" t="s">
        <v>92</v>
      </c>
      <c r="C144" s="5"/>
      <c r="D144" s="5"/>
      <c r="E144" s="5"/>
      <c r="F144" s="5"/>
      <c r="G144" s="5"/>
      <c r="H144" s="5"/>
      <c r="I144" s="5"/>
      <c r="J144" s="5"/>
      <c r="K144" s="7">
        <f>SUM(C144:J144)</f>
        <v>0</v>
      </c>
    </row>
    <row r="145" spans="1:11" ht="13.5">
      <c r="A145" s="38"/>
      <c r="B145" s="8"/>
      <c r="C145" s="9"/>
      <c r="D145" s="9"/>
      <c r="E145" s="9"/>
      <c r="F145" s="9"/>
      <c r="G145" s="9"/>
      <c r="H145" s="9"/>
      <c r="I145" s="9"/>
      <c r="J145" s="9"/>
      <c r="K145" s="7"/>
    </row>
    <row r="146" spans="1:11" ht="13.5">
      <c r="A146" s="38" t="s">
        <v>172</v>
      </c>
      <c r="B146" s="6" t="s">
        <v>89</v>
      </c>
      <c r="C146" s="7"/>
      <c r="D146" s="7"/>
      <c r="E146" s="7"/>
      <c r="F146" s="7"/>
      <c r="G146" s="7"/>
      <c r="H146" s="7"/>
      <c r="I146" s="7"/>
      <c r="J146" s="7"/>
      <c r="K146" s="7">
        <f>SUM(C146:J146)</f>
        <v>0</v>
      </c>
    </row>
    <row r="147" spans="1:11" ht="13.5">
      <c r="A147" s="38"/>
      <c r="B147" s="4" t="s">
        <v>90</v>
      </c>
      <c r="C147" s="5"/>
      <c r="D147" s="5"/>
      <c r="E147" s="5"/>
      <c r="F147" s="5"/>
      <c r="G147" s="5"/>
      <c r="H147" s="5"/>
      <c r="I147" s="5"/>
      <c r="J147" s="5"/>
      <c r="K147" s="7">
        <f>SUM(C147:J147)</f>
        <v>0</v>
      </c>
    </row>
    <row r="148" spans="1:11" ht="13.5">
      <c r="A148" s="38"/>
      <c r="B148" s="6" t="s">
        <v>91</v>
      </c>
      <c r="C148" s="7"/>
      <c r="D148" s="7"/>
      <c r="E148" s="7"/>
      <c r="F148" s="7"/>
      <c r="G148" s="7"/>
      <c r="H148" s="7"/>
      <c r="I148" s="7"/>
      <c r="J148" s="7"/>
      <c r="K148" s="7">
        <f>SUM(C148:J148)</f>
        <v>0</v>
      </c>
    </row>
    <row r="149" spans="1:11" ht="13.5">
      <c r="A149" s="38"/>
      <c r="B149" s="4" t="s">
        <v>92</v>
      </c>
      <c r="C149" s="5"/>
      <c r="D149" s="5"/>
      <c r="E149" s="5"/>
      <c r="F149" s="5"/>
      <c r="G149" s="5"/>
      <c r="H149" s="5"/>
      <c r="I149" s="5"/>
      <c r="J149" s="5"/>
      <c r="K149" s="7">
        <f>SUM(C149:J149)</f>
        <v>0</v>
      </c>
    </row>
    <row r="150" spans="1:11" ht="13.5">
      <c r="A150" s="38"/>
      <c r="B150" s="8"/>
      <c r="C150" s="9"/>
      <c r="D150" s="9"/>
      <c r="E150" s="9"/>
      <c r="F150" s="9"/>
      <c r="G150" s="9"/>
      <c r="H150" s="9"/>
      <c r="I150" s="9"/>
      <c r="J150" s="9"/>
      <c r="K150" s="7"/>
    </row>
    <row r="151" spans="1:11" ht="13.5">
      <c r="A151" s="38" t="s">
        <v>175</v>
      </c>
      <c r="B151" s="6" t="s">
        <v>89</v>
      </c>
      <c r="C151" s="7"/>
      <c r="D151" s="7"/>
      <c r="E151" s="7"/>
      <c r="F151" s="7"/>
      <c r="G151" s="7"/>
      <c r="H151" s="7"/>
      <c r="I151" s="7"/>
      <c r="J151" s="7"/>
      <c r="K151" s="7">
        <f aca="true" t="shared" si="4" ref="K151:K159">SUM(C151:J151)</f>
        <v>0</v>
      </c>
    </row>
    <row r="152" spans="1:11" ht="13.5">
      <c r="A152" s="38"/>
      <c r="B152" s="4" t="s">
        <v>90</v>
      </c>
      <c r="C152" s="5"/>
      <c r="D152" s="5"/>
      <c r="E152" s="5"/>
      <c r="F152" s="5"/>
      <c r="G152" s="5"/>
      <c r="H152" s="5"/>
      <c r="I152" s="5"/>
      <c r="J152" s="5"/>
      <c r="K152" s="7">
        <f t="shared" si="4"/>
        <v>0</v>
      </c>
    </row>
    <row r="153" spans="1:11" ht="13.5">
      <c r="A153" s="38"/>
      <c r="B153" s="6" t="s">
        <v>91</v>
      </c>
      <c r="C153" s="7"/>
      <c r="D153" s="7"/>
      <c r="E153" s="7"/>
      <c r="F153" s="7"/>
      <c r="G153" s="7"/>
      <c r="H153" s="7"/>
      <c r="I153" s="7"/>
      <c r="J153" s="7"/>
      <c r="K153" s="7">
        <f t="shared" si="4"/>
        <v>0</v>
      </c>
    </row>
    <row r="154" spans="1:11" ht="13.5">
      <c r="A154" s="38"/>
      <c r="B154" s="4" t="s">
        <v>92</v>
      </c>
      <c r="C154" s="5"/>
      <c r="D154" s="5"/>
      <c r="E154" s="5"/>
      <c r="F154" s="5"/>
      <c r="G154" s="5"/>
      <c r="H154" s="5"/>
      <c r="I154" s="5"/>
      <c r="J154" s="5"/>
      <c r="K154" s="7">
        <f t="shared" si="4"/>
        <v>0</v>
      </c>
    </row>
    <row r="155" spans="1:11" ht="13.5">
      <c r="A155" s="38"/>
      <c r="B155" s="6" t="s">
        <v>93</v>
      </c>
      <c r="C155" s="7"/>
      <c r="D155" s="7"/>
      <c r="E155" s="7"/>
      <c r="F155" s="7"/>
      <c r="G155" s="7"/>
      <c r="H155" s="7"/>
      <c r="I155" s="7"/>
      <c r="J155" s="7"/>
      <c r="K155" s="7">
        <f t="shared" si="4"/>
        <v>0</v>
      </c>
    </row>
    <row r="156" spans="1:11" ht="13.5">
      <c r="A156" s="38" t="s">
        <v>157</v>
      </c>
      <c r="B156" s="6" t="s">
        <v>155</v>
      </c>
      <c r="C156" s="7"/>
      <c r="D156" s="7"/>
      <c r="E156" s="7"/>
      <c r="F156" s="7"/>
      <c r="G156" s="7"/>
      <c r="H156" s="7"/>
      <c r="I156" s="7"/>
      <c r="J156" s="7"/>
      <c r="K156" s="7">
        <f t="shared" si="4"/>
        <v>0</v>
      </c>
    </row>
    <row r="157" spans="1:11" ht="13.5">
      <c r="A157" s="38"/>
      <c r="B157" s="4" t="s">
        <v>158</v>
      </c>
      <c r="C157" s="5"/>
      <c r="D157" s="5"/>
      <c r="E157" s="5"/>
      <c r="F157" s="5"/>
      <c r="G157" s="5"/>
      <c r="H157" s="5"/>
      <c r="I157" s="5"/>
      <c r="J157" s="5"/>
      <c r="K157" s="7">
        <f t="shared" si="4"/>
        <v>0</v>
      </c>
    </row>
    <row r="158" spans="1:11" ht="13.5">
      <c r="A158" s="38"/>
      <c r="B158" s="6" t="s">
        <v>159</v>
      </c>
      <c r="C158" s="7"/>
      <c r="D158" s="7"/>
      <c r="E158" s="7"/>
      <c r="F158" s="7"/>
      <c r="G158" s="7"/>
      <c r="H158" s="7"/>
      <c r="I158" s="7"/>
      <c r="J158" s="7"/>
      <c r="K158" s="7">
        <f t="shared" si="4"/>
        <v>0</v>
      </c>
    </row>
    <row r="159" spans="1:11" ht="13.5">
      <c r="A159" s="38"/>
      <c r="B159" s="4" t="s">
        <v>160</v>
      </c>
      <c r="C159" s="5"/>
      <c r="D159" s="5"/>
      <c r="E159" s="5"/>
      <c r="F159" s="5"/>
      <c r="G159" s="5"/>
      <c r="H159" s="5"/>
      <c r="I159" s="5"/>
      <c r="J159" s="5"/>
      <c r="K159" s="7">
        <f t="shared" si="4"/>
        <v>0</v>
      </c>
    </row>
    <row r="160" spans="1:11" ht="13.5">
      <c r="A160" s="38"/>
      <c r="B160" s="8"/>
      <c r="C160" s="9"/>
      <c r="D160" s="9"/>
      <c r="E160" s="9"/>
      <c r="F160" s="9"/>
      <c r="G160" s="9"/>
      <c r="H160" s="9"/>
      <c r="I160" s="9"/>
      <c r="J160" s="9"/>
      <c r="K160" s="7"/>
    </row>
    <row r="161" spans="1:11" ht="13.5">
      <c r="A161" s="38" t="s">
        <v>163</v>
      </c>
      <c r="B161" s="6" t="s">
        <v>155</v>
      </c>
      <c r="C161" s="7"/>
      <c r="D161" s="7"/>
      <c r="E161" s="7"/>
      <c r="F161" s="7"/>
      <c r="G161" s="7"/>
      <c r="H161" s="7"/>
      <c r="I161" s="7"/>
      <c r="J161" s="7"/>
      <c r="K161" s="7">
        <f aca="true" t="shared" si="5" ref="K161:K169">SUM(C161:J161)</f>
        <v>0</v>
      </c>
    </row>
    <row r="162" spans="1:11" ht="13.5">
      <c r="A162" s="38"/>
      <c r="B162" s="4" t="s">
        <v>158</v>
      </c>
      <c r="C162" s="5"/>
      <c r="D162" s="5"/>
      <c r="E162" s="5"/>
      <c r="F162" s="5"/>
      <c r="G162" s="5"/>
      <c r="H162" s="5"/>
      <c r="I162" s="5"/>
      <c r="J162" s="5"/>
      <c r="K162" s="7">
        <f t="shared" si="5"/>
        <v>0</v>
      </c>
    </row>
    <row r="163" spans="1:11" ht="13.5">
      <c r="A163" s="38"/>
      <c r="B163" s="6" t="s">
        <v>159</v>
      </c>
      <c r="C163" s="7"/>
      <c r="D163" s="7"/>
      <c r="E163" s="7"/>
      <c r="F163" s="7"/>
      <c r="G163" s="7"/>
      <c r="H163" s="7"/>
      <c r="I163" s="7"/>
      <c r="J163" s="7"/>
      <c r="K163" s="7">
        <f t="shared" si="5"/>
        <v>0</v>
      </c>
    </row>
    <row r="164" spans="1:11" ht="13.5">
      <c r="A164" s="38"/>
      <c r="B164" s="4" t="s">
        <v>160</v>
      </c>
      <c r="C164" s="5"/>
      <c r="D164" s="5"/>
      <c r="E164" s="5"/>
      <c r="F164" s="5"/>
      <c r="G164" s="5"/>
      <c r="H164" s="5"/>
      <c r="I164" s="5"/>
      <c r="J164" s="5"/>
      <c r="K164" s="7">
        <f t="shared" si="5"/>
        <v>0</v>
      </c>
    </row>
    <row r="165" spans="1:11" ht="13.5">
      <c r="A165" s="38"/>
      <c r="B165" s="6" t="s">
        <v>164</v>
      </c>
      <c r="C165" s="7"/>
      <c r="D165" s="7"/>
      <c r="E165" s="7"/>
      <c r="F165" s="7"/>
      <c r="G165" s="7"/>
      <c r="H165" s="7"/>
      <c r="I165" s="7"/>
      <c r="J165" s="7"/>
      <c r="K165" s="7">
        <f t="shared" si="5"/>
        <v>0</v>
      </c>
    </row>
    <row r="166" spans="1:11" ht="13.5">
      <c r="A166" s="38" t="s">
        <v>167</v>
      </c>
      <c r="B166" s="6" t="s">
        <v>89</v>
      </c>
      <c r="C166" s="7"/>
      <c r="D166" s="7"/>
      <c r="E166" s="7"/>
      <c r="F166" s="7"/>
      <c r="G166" s="7"/>
      <c r="H166" s="7"/>
      <c r="I166" s="7"/>
      <c r="J166" s="7"/>
      <c r="K166" s="7">
        <f t="shared" si="5"/>
        <v>0</v>
      </c>
    </row>
    <row r="167" spans="1:11" ht="13.5">
      <c r="A167" s="38"/>
      <c r="B167" s="4" t="s">
        <v>90</v>
      </c>
      <c r="C167" s="5"/>
      <c r="D167" s="5"/>
      <c r="E167" s="5"/>
      <c r="F167" s="5"/>
      <c r="G167" s="5"/>
      <c r="H167" s="5"/>
      <c r="I167" s="5"/>
      <c r="J167" s="5"/>
      <c r="K167" s="7">
        <f t="shared" si="5"/>
        <v>0</v>
      </c>
    </row>
    <row r="168" spans="1:11" ht="13.5">
      <c r="A168" s="38"/>
      <c r="B168" s="6" t="s">
        <v>91</v>
      </c>
      <c r="C168" s="7"/>
      <c r="D168" s="7"/>
      <c r="E168" s="7"/>
      <c r="F168" s="7"/>
      <c r="G168" s="7"/>
      <c r="H168" s="7"/>
      <c r="I168" s="7"/>
      <c r="J168" s="7"/>
      <c r="K168" s="7">
        <f t="shared" si="5"/>
        <v>0</v>
      </c>
    </row>
    <row r="169" spans="1:11" ht="13.5">
      <c r="A169" s="38"/>
      <c r="B169" s="4" t="s">
        <v>92</v>
      </c>
      <c r="C169" s="5"/>
      <c r="D169" s="5"/>
      <c r="E169" s="5"/>
      <c r="F169" s="5"/>
      <c r="G169" s="5"/>
      <c r="H169" s="5"/>
      <c r="I169" s="5"/>
      <c r="J169" s="5"/>
      <c r="K169" s="7">
        <f t="shared" si="5"/>
        <v>0</v>
      </c>
    </row>
    <row r="170" spans="1:11" ht="13.5">
      <c r="A170" s="38"/>
      <c r="B170" s="8"/>
      <c r="C170" s="9"/>
      <c r="D170" s="9"/>
      <c r="E170" s="9"/>
      <c r="F170" s="9"/>
      <c r="G170" s="9"/>
      <c r="H170" s="9"/>
      <c r="I170" s="9"/>
      <c r="J170" s="9"/>
      <c r="K170" s="7"/>
    </row>
    <row r="171" spans="1:11" ht="13.5">
      <c r="A171" s="38" t="s">
        <v>170</v>
      </c>
      <c r="B171" s="6" t="s">
        <v>89</v>
      </c>
      <c r="C171" s="7"/>
      <c r="D171" s="7"/>
      <c r="E171" s="7"/>
      <c r="F171" s="7"/>
      <c r="G171" s="7"/>
      <c r="H171" s="7"/>
      <c r="I171" s="7"/>
      <c r="J171" s="7"/>
      <c r="K171" s="7">
        <f aca="true" t="shared" si="6" ref="K171:K179">SUM(C171:J171)</f>
        <v>0</v>
      </c>
    </row>
    <row r="172" spans="1:11" ht="13.5">
      <c r="A172" s="38"/>
      <c r="B172" s="4" t="s">
        <v>90</v>
      </c>
      <c r="C172" s="5"/>
      <c r="D172" s="5"/>
      <c r="E172" s="5"/>
      <c r="F172" s="5"/>
      <c r="G172" s="5"/>
      <c r="H172" s="5"/>
      <c r="I172" s="5"/>
      <c r="J172" s="5"/>
      <c r="K172" s="7">
        <f t="shared" si="6"/>
        <v>0</v>
      </c>
    </row>
    <row r="173" spans="1:11" ht="13.5">
      <c r="A173" s="38"/>
      <c r="B173" s="6" t="s">
        <v>91</v>
      </c>
      <c r="C173" s="7"/>
      <c r="D173" s="7"/>
      <c r="E173" s="7"/>
      <c r="F173" s="7"/>
      <c r="G173" s="7"/>
      <c r="H173" s="7"/>
      <c r="I173" s="7"/>
      <c r="J173" s="7"/>
      <c r="K173" s="7">
        <f t="shared" si="6"/>
        <v>0</v>
      </c>
    </row>
    <row r="174" spans="1:11" ht="13.5">
      <c r="A174" s="38"/>
      <c r="B174" s="4" t="s">
        <v>92</v>
      </c>
      <c r="C174" s="5"/>
      <c r="D174" s="5"/>
      <c r="E174" s="5"/>
      <c r="F174" s="5"/>
      <c r="G174" s="5"/>
      <c r="H174" s="5"/>
      <c r="I174" s="5"/>
      <c r="J174" s="5"/>
      <c r="K174" s="7">
        <f t="shared" si="6"/>
        <v>0</v>
      </c>
    </row>
    <row r="175" spans="1:11" ht="13.5">
      <c r="A175" s="38"/>
      <c r="B175" s="6" t="s">
        <v>93</v>
      </c>
      <c r="C175" s="7"/>
      <c r="D175" s="7"/>
      <c r="E175" s="7"/>
      <c r="F175" s="7"/>
      <c r="G175" s="7"/>
      <c r="H175" s="7"/>
      <c r="I175" s="7"/>
      <c r="J175" s="7"/>
      <c r="K175" s="7">
        <f t="shared" si="6"/>
        <v>0</v>
      </c>
    </row>
    <row r="176" spans="1:11" ht="13.5">
      <c r="A176" s="38" t="s">
        <v>173</v>
      </c>
      <c r="B176" s="6" t="s">
        <v>89</v>
      </c>
      <c r="C176" s="7"/>
      <c r="D176" s="7"/>
      <c r="E176" s="7"/>
      <c r="F176" s="7"/>
      <c r="G176" s="7"/>
      <c r="H176" s="7"/>
      <c r="I176" s="7"/>
      <c r="J176" s="7"/>
      <c r="K176" s="7">
        <f t="shared" si="6"/>
        <v>0</v>
      </c>
    </row>
    <row r="177" spans="1:11" ht="13.5">
      <c r="A177" s="38"/>
      <c r="B177" s="4" t="s">
        <v>90</v>
      </c>
      <c r="C177" s="5"/>
      <c r="D177" s="5"/>
      <c r="E177" s="5"/>
      <c r="F177" s="5"/>
      <c r="G177" s="5"/>
      <c r="H177" s="5"/>
      <c r="I177" s="5"/>
      <c r="J177" s="5"/>
      <c r="K177" s="7">
        <f t="shared" si="6"/>
        <v>0</v>
      </c>
    </row>
    <row r="178" spans="1:11" ht="13.5">
      <c r="A178" s="38"/>
      <c r="B178" s="6" t="s">
        <v>91</v>
      </c>
      <c r="C178" s="7"/>
      <c r="D178" s="7"/>
      <c r="E178" s="7"/>
      <c r="F178" s="7"/>
      <c r="G178" s="7"/>
      <c r="H178" s="7"/>
      <c r="I178" s="7"/>
      <c r="J178" s="7"/>
      <c r="K178" s="7">
        <f t="shared" si="6"/>
        <v>0</v>
      </c>
    </row>
    <row r="179" spans="1:11" ht="13.5">
      <c r="A179" s="38"/>
      <c r="B179" s="4" t="s">
        <v>92</v>
      </c>
      <c r="C179" s="5"/>
      <c r="D179" s="5"/>
      <c r="E179" s="5"/>
      <c r="F179" s="5"/>
      <c r="G179" s="5"/>
      <c r="H179" s="5"/>
      <c r="I179" s="5"/>
      <c r="J179" s="5"/>
      <c r="K179" s="7">
        <f t="shared" si="6"/>
        <v>0</v>
      </c>
    </row>
    <row r="180" spans="1:11" ht="13.5">
      <c r="A180" s="38"/>
      <c r="B180" s="8"/>
      <c r="C180" s="9"/>
      <c r="D180" s="9"/>
      <c r="E180" s="9"/>
      <c r="F180" s="9"/>
      <c r="G180" s="9"/>
      <c r="H180" s="9"/>
      <c r="I180" s="9"/>
      <c r="J180" s="9"/>
      <c r="K180" s="7"/>
    </row>
    <row r="181" spans="1:11" ht="13.5">
      <c r="A181" s="38" t="s">
        <v>176</v>
      </c>
      <c r="B181" s="6" t="s">
        <v>89</v>
      </c>
      <c r="C181" s="7"/>
      <c r="D181" s="7"/>
      <c r="E181" s="7"/>
      <c r="F181" s="7"/>
      <c r="G181" s="7"/>
      <c r="H181" s="7"/>
      <c r="I181" s="7"/>
      <c r="J181" s="7"/>
      <c r="K181" s="7">
        <f>SUM(C181:J181)</f>
        <v>0</v>
      </c>
    </row>
    <row r="182" spans="1:11" ht="13.5">
      <c r="A182" s="38"/>
      <c r="B182" s="4" t="s">
        <v>90</v>
      </c>
      <c r="C182" s="5"/>
      <c r="D182" s="5"/>
      <c r="E182" s="5"/>
      <c r="F182" s="5"/>
      <c r="G182" s="5"/>
      <c r="H182" s="5"/>
      <c r="I182" s="5"/>
      <c r="J182" s="5"/>
      <c r="K182" s="7">
        <f>SUM(C182:J182)</f>
        <v>0</v>
      </c>
    </row>
    <row r="183" spans="1:11" ht="13.5">
      <c r="A183" s="38"/>
      <c r="B183" s="6" t="s">
        <v>91</v>
      </c>
      <c r="C183" s="7"/>
      <c r="D183" s="7"/>
      <c r="E183" s="7"/>
      <c r="F183" s="7"/>
      <c r="G183" s="7"/>
      <c r="H183" s="7"/>
      <c r="I183" s="7"/>
      <c r="J183" s="7"/>
      <c r="K183" s="7">
        <f>SUM(C183:J183)</f>
        <v>0</v>
      </c>
    </row>
    <row r="184" spans="1:11" ht="13.5">
      <c r="A184" s="38"/>
      <c r="B184" s="4" t="s">
        <v>92</v>
      </c>
      <c r="C184" s="5"/>
      <c r="D184" s="5"/>
      <c r="E184" s="5"/>
      <c r="F184" s="5"/>
      <c r="G184" s="5"/>
      <c r="H184" s="5"/>
      <c r="I184" s="5"/>
      <c r="J184" s="5"/>
      <c r="K184" s="7">
        <f>SUM(C184:J184)</f>
        <v>0</v>
      </c>
    </row>
    <row r="185" spans="1:11" ht="13.5">
      <c r="A185" s="38"/>
      <c r="B185" s="6" t="s">
        <v>93</v>
      </c>
      <c r="C185" s="7"/>
      <c r="D185" s="7"/>
      <c r="E185" s="7"/>
      <c r="F185" s="7"/>
      <c r="G185" s="7"/>
      <c r="H185" s="7"/>
      <c r="I185" s="7"/>
      <c r="J185" s="7"/>
      <c r="K185" s="7">
        <f>SUM(C185:J185)</f>
        <v>0</v>
      </c>
    </row>
  </sheetData>
  <mergeCells count="36">
    <mergeCell ref="A181:A185"/>
    <mergeCell ref="A156:A160"/>
    <mergeCell ref="A161:A165"/>
    <mergeCell ref="A166:A170"/>
    <mergeCell ref="A171:A175"/>
    <mergeCell ref="A141:A145"/>
    <mergeCell ref="A146:A150"/>
    <mergeCell ref="A151:A155"/>
    <mergeCell ref="A176:A180"/>
    <mergeCell ref="A121:A125"/>
    <mergeCell ref="A126:A130"/>
    <mergeCell ref="A131:A135"/>
    <mergeCell ref="A136:A140"/>
    <mergeCell ref="A101:A105"/>
    <mergeCell ref="A106:A110"/>
    <mergeCell ref="A111:A115"/>
    <mergeCell ref="A116:A120"/>
    <mergeCell ref="A96:A100"/>
    <mergeCell ref="A88:A92"/>
    <mergeCell ref="A78:A82"/>
    <mergeCell ref="A73:A77"/>
    <mergeCell ref="A68:A72"/>
    <mergeCell ref="A23:A27"/>
    <mergeCell ref="A53:A57"/>
    <mergeCell ref="A83:A87"/>
    <mergeCell ref="A28:A32"/>
    <mergeCell ref="A58:A62"/>
    <mergeCell ref="A3:A7"/>
    <mergeCell ref="A33:A37"/>
    <mergeCell ref="A63:A67"/>
    <mergeCell ref="A8:A12"/>
    <mergeCell ref="A38:A42"/>
    <mergeCell ref="A13:A17"/>
    <mergeCell ref="A43:A47"/>
    <mergeCell ref="A18:A22"/>
    <mergeCell ref="A48:A52"/>
  </mergeCells>
  <printOptions/>
  <pageMargins left="0.75" right="0.75" top="1" bottom="1" header="0.5" footer="0.5"/>
  <pageSetup horizontalDpi="180" verticalDpi="180" orientation="portrait" paperSize="9" r:id="rId1"/>
  <rowBreaks count="1" manualBreakCount="1">
    <brk id="92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6"/>
  <sheetViews>
    <sheetView tabSelected="1" view="pageBreakPreview" zoomScaleSheetLayoutView="100" workbookViewId="0" topLeftCell="A1">
      <selection activeCell="B2" sqref="B2"/>
    </sheetView>
  </sheetViews>
  <sheetFormatPr defaultColWidth="8.88671875" defaultRowHeight="13.5"/>
  <cols>
    <col min="1" max="1" width="3.5546875" style="2" customWidth="1"/>
    <col min="2" max="2" width="6.4453125" style="0" customWidth="1"/>
    <col min="3" max="3" width="9.5546875" style="0" customWidth="1"/>
    <col min="4" max="4" width="8.10546875" style="0" customWidth="1"/>
    <col min="5" max="8" width="5.4453125" style="0" customWidth="1"/>
    <col min="12" max="12" width="10.3359375" style="0" customWidth="1"/>
    <col min="13" max="26" width="5.4453125" style="0" customWidth="1"/>
    <col min="27" max="27" width="3.5546875" style="0" customWidth="1"/>
    <col min="28" max="28" width="5.88671875" style="0" customWidth="1"/>
    <col min="29" max="29" width="3.4453125" style="0" customWidth="1"/>
    <col min="30" max="39" width="2.5546875" style="0" customWidth="1"/>
  </cols>
  <sheetData>
    <row r="1" spans="1:12" ht="33" customHeight="1">
      <c r="A1" s="43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3.5">
      <c r="A2" s="13"/>
    </row>
    <row r="3" spans="1:2" ht="13.5">
      <c r="A3" s="13"/>
      <c r="B3" t="s">
        <v>191</v>
      </c>
    </row>
    <row r="4" ht="13.5">
      <c r="B4" t="s">
        <v>192</v>
      </c>
    </row>
    <row r="6" ht="13.5">
      <c r="B6" t="s">
        <v>0</v>
      </c>
    </row>
    <row r="7" spans="1:2" ht="13.5">
      <c r="A7" s="2" t="s">
        <v>88</v>
      </c>
      <c r="B7" t="s">
        <v>87</v>
      </c>
    </row>
    <row r="8" spans="1:2" ht="13.5">
      <c r="A8" s="2" t="s">
        <v>89</v>
      </c>
      <c r="B8" t="s">
        <v>86</v>
      </c>
    </row>
    <row r="9" spans="1:2" ht="13.5">
      <c r="A9" s="2" t="s">
        <v>90</v>
      </c>
      <c r="B9" t="s">
        <v>1</v>
      </c>
    </row>
    <row r="10" spans="1:2" ht="13.5">
      <c r="A10" s="2" t="s">
        <v>91</v>
      </c>
      <c r="B10" t="s">
        <v>2</v>
      </c>
    </row>
    <row r="11" spans="1:2" ht="14.25" thickBot="1">
      <c r="A11" s="2" t="s">
        <v>92</v>
      </c>
      <c r="B11" t="s">
        <v>3</v>
      </c>
    </row>
    <row r="12" spans="2:4" ht="24.75" customHeight="1" thickBot="1">
      <c r="B12" s="19" t="s">
        <v>193</v>
      </c>
      <c r="C12" s="20" t="s">
        <v>195</v>
      </c>
      <c r="D12" s="21" t="s">
        <v>194</v>
      </c>
    </row>
    <row r="13" spans="2:4" ht="18" customHeight="1" thickTop="1">
      <c r="B13" s="22" t="s">
        <v>89</v>
      </c>
      <c r="C13" s="14">
        <v>125</v>
      </c>
      <c r="D13" s="15">
        <f>C13/157</f>
        <v>0.7961783439490446</v>
      </c>
    </row>
    <row r="14" spans="2:4" ht="18" customHeight="1">
      <c r="B14" s="23" t="s">
        <v>90</v>
      </c>
      <c r="C14" s="16">
        <v>7</v>
      </c>
      <c r="D14" s="15">
        <f>C14/157</f>
        <v>0.044585987261146494</v>
      </c>
    </row>
    <row r="15" spans="2:4" ht="18" customHeight="1">
      <c r="B15" s="23" t="s">
        <v>91</v>
      </c>
      <c r="C15" s="16">
        <v>13</v>
      </c>
      <c r="D15" s="15">
        <f>C15/157</f>
        <v>0.08280254777070063</v>
      </c>
    </row>
    <row r="16" spans="2:4" ht="18" customHeight="1">
      <c r="B16" s="23" t="s">
        <v>92</v>
      </c>
      <c r="C16" s="16">
        <v>12</v>
      </c>
      <c r="D16" s="15">
        <f>C16/157</f>
        <v>0.07643312101910828</v>
      </c>
    </row>
    <row r="17" spans="2:4" ht="18" customHeight="1" thickBot="1">
      <c r="B17" s="24" t="s">
        <v>196</v>
      </c>
      <c r="C17" s="17">
        <f>SUM(C13:C16)</f>
        <v>157</v>
      </c>
      <c r="D17" s="18">
        <f>SUM(D13:D16)</f>
        <v>1</v>
      </c>
    </row>
    <row r="19" spans="1:2" ht="13.5">
      <c r="A19" s="2" t="s">
        <v>98</v>
      </c>
      <c r="B19" t="s">
        <v>99</v>
      </c>
    </row>
    <row r="20" ht="13.5">
      <c r="B20" t="s">
        <v>4</v>
      </c>
    </row>
    <row r="21" spans="1:2" ht="13.5">
      <c r="A21" s="2" t="s">
        <v>89</v>
      </c>
      <c r="B21" t="s">
        <v>5</v>
      </c>
    </row>
    <row r="22" spans="1:2" ht="13.5">
      <c r="A22" s="2" t="s">
        <v>90</v>
      </c>
      <c r="B22" t="s">
        <v>6</v>
      </c>
    </row>
    <row r="23" spans="1:2" ht="13.5">
      <c r="A23" s="2" t="s">
        <v>91</v>
      </c>
      <c r="B23" t="s">
        <v>7</v>
      </c>
    </row>
    <row r="24" spans="1:2" ht="13.5">
      <c r="A24" s="2" t="s">
        <v>92</v>
      </c>
      <c r="B24" t="s">
        <v>8</v>
      </c>
    </row>
    <row r="25" spans="1:2" ht="14.25" thickBot="1">
      <c r="A25" s="2" t="s">
        <v>93</v>
      </c>
      <c r="B25" t="s">
        <v>9</v>
      </c>
    </row>
    <row r="26" spans="2:4" ht="24.75" customHeight="1" thickBot="1">
      <c r="B26" s="19" t="s">
        <v>193</v>
      </c>
      <c r="C26" s="20" t="s">
        <v>195</v>
      </c>
      <c r="D26" s="21" t="s">
        <v>194</v>
      </c>
    </row>
    <row r="27" spans="2:4" ht="18" customHeight="1" thickTop="1">
      <c r="B27" s="22" t="s">
        <v>89</v>
      </c>
      <c r="C27" s="14">
        <v>21</v>
      </c>
      <c r="D27" s="15">
        <f>C27/158</f>
        <v>0.13291139240506328</v>
      </c>
    </row>
    <row r="28" spans="2:4" ht="18" customHeight="1">
      <c r="B28" s="23" t="s">
        <v>90</v>
      </c>
      <c r="C28" s="16">
        <v>42</v>
      </c>
      <c r="D28" s="15">
        <f>C28/158</f>
        <v>0.26582278481012656</v>
      </c>
    </row>
    <row r="29" spans="2:4" ht="18" customHeight="1">
      <c r="B29" s="23" t="s">
        <v>91</v>
      </c>
      <c r="C29" s="16">
        <v>65</v>
      </c>
      <c r="D29" s="15">
        <f>C29/158</f>
        <v>0.41139240506329117</v>
      </c>
    </row>
    <row r="30" spans="2:4" ht="18" customHeight="1">
      <c r="B30" s="23" t="s">
        <v>92</v>
      </c>
      <c r="C30" s="16">
        <v>30</v>
      </c>
      <c r="D30" s="15">
        <f>C30/158</f>
        <v>0.189873417721519</v>
      </c>
    </row>
    <row r="31" spans="2:4" ht="18" customHeight="1">
      <c r="B31" s="23" t="s">
        <v>93</v>
      </c>
      <c r="C31" s="16">
        <v>0</v>
      </c>
      <c r="D31" s="15">
        <f>C31/158</f>
        <v>0</v>
      </c>
    </row>
    <row r="32" spans="2:4" ht="18" customHeight="1" thickBot="1">
      <c r="B32" s="24" t="s">
        <v>196</v>
      </c>
      <c r="C32" s="17">
        <f>SUM(C27:C31)</f>
        <v>158</v>
      </c>
      <c r="D32" s="18">
        <f>SUM(D27:D31)</f>
        <v>1</v>
      </c>
    </row>
    <row r="33" ht="13.5">
      <c r="H33" s="3"/>
    </row>
    <row r="34" spans="1:2" ht="13.5">
      <c r="A34" s="2" t="s">
        <v>101</v>
      </c>
      <c r="B34" t="s">
        <v>100</v>
      </c>
    </row>
    <row r="35" ht="13.5">
      <c r="B35" t="s">
        <v>10</v>
      </c>
    </row>
    <row r="36" spans="1:2" ht="13.5">
      <c r="A36" s="2" t="s">
        <v>89</v>
      </c>
      <c r="B36" t="s">
        <v>94</v>
      </c>
    </row>
    <row r="37" spans="1:2" ht="13.5">
      <c r="A37" s="2" t="s">
        <v>90</v>
      </c>
      <c r="B37" t="s">
        <v>96</v>
      </c>
    </row>
    <row r="38" spans="1:2" ht="13.5">
      <c r="A38" s="2" t="s">
        <v>91</v>
      </c>
      <c r="B38" t="s">
        <v>95</v>
      </c>
    </row>
    <row r="39" spans="1:2" ht="13.5">
      <c r="A39" s="2" t="s">
        <v>92</v>
      </c>
      <c r="B39" t="s">
        <v>197</v>
      </c>
    </row>
    <row r="40" spans="1:2" ht="14.25" thickBot="1">
      <c r="A40" s="2" t="s">
        <v>93</v>
      </c>
      <c r="B40" t="s">
        <v>11</v>
      </c>
    </row>
    <row r="41" spans="2:4" ht="24.75" customHeight="1" thickBot="1">
      <c r="B41" s="19" t="s">
        <v>193</v>
      </c>
      <c r="C41" s="20" t="s">
        <v>195</v>
      </c>
      <c r="D41" s="21" t="s">
        <v>194</v>
      </c>
    </row>
    <row r="42" spans="2:4" ht="18" customHeight="1" thickTop="1">
      <c r="B42" s="22" t="s">
        <v>89</v>
      </c>
      <c r="C42" s="14">
        <v>71</v>
      </c>
      <c r="D42" s="15">
        <f>C42/158</f>
        <v>0.44936708860759494</v>
      </c>
    </row>
    <row r="43" spans="2:4" ht="18" customHeight="1">
      <c r="B43" s="23" t="s">
        <v>90</v>
      </c>
      <c r="C43" s="16">
        <v>76</v>
      </c>
      <c r="D43" s="15">
        <f>C43/158</f>
        <v>0.4810126582278481</v>
      </c>
    </row>
    <row r="44" spans="2:4" ht="18" customHeight="1">
      <c r="B44" s="23" t="s">
        <v>91</v>
      </c>
      <c r="C44" s="16">
        <v>10</v>
      </c>
      <c r="D44" s="15">
        <f>C44/158</f>
        <v>0.06329113924050633</v>
      </c>
    </row>
    <row r="45" spans="2:4" ht="18" customHeight="1">
      <c r="B45" s="23" t="s">
        <v>92</v>
      </c>
      <c r="C45" s="16">
        <v>1</v>
      </c>
      <c r="D45" s="15">
        <f>C45/158</f>
        <v>0.006329113924050633</v>
      </c>
    </row>
    <row r="46" spans="2:4" ht="18" customHeight="1">
      <c r="B46" s="23" t="s">
        <v>93</v>
      </c>
      <c r="C46" s="16">
        <v>0</v>
      </c>
      <c r="D46" s="15">
        <f>C46/158</f>
        <v>0</v>
      </c>
    </row>
    <row r="47" spans="2:4" ht="18" customHeight="1" thickBot="1">
      <c r="B47" s="24" t="s">
        <v>196</v>
      </c>
      <c r="C47" s="17">
        <f>SUM(C42:C46)</f>
        <v>158</v>
      </c>
      <c r="D47" s="18">
        <f>SUM(D42:D46)</f>
        <v>1</v>
      </c>
    </row>
    <row r="48" ht="13.5">
      <c r="H48" s="3"/>
    </row>
    <row r="49" spans="1:2" ht="13.5">
      <c r="A49" s="2" t="s">
        <v>103</v>
      </c>
      <c r="B49" t="s">
        <v>102</v>
      </c>
    </row>
    <row r="50" spans="1:2" ht="13.5">
      <c r="A50" s="2" t="s">
        <v>89</v>
      </c>
      <c r="B50" t="s">
        <v>12</v>
      </c>
    </row>
    <row r="51" spans="1:2" ht="14.25" thickBot="1">
      <c r="A51" s="2" t="s">
        <v>90</v>
      </c>
      <c r="B51" t="s">
        <v>13</v>
      </c>
    </row>
    <row r="52" spans="2:4" ht="24.75" customHeight="1" thickBot="1">
      <c r="B52" s="19" t="s">
        <v>193</v>
      </c>
      <c r="C52" s="20" t="s">
        <v>195</v>
      </c>
      <c r="D52" s="21" t="s">
        <v>194</v>
      </c>
    </row>
    <row r="53" spans="2:4" ht="18" customHeight="1" thickTop="1">
      <c r="B53" s="22" t="s">
        <v>89</v>
      </c>
      <c r="C53" s="14">
        <v>30</v>
      </c>
      <c r="D53" s="15">
        <f>C53/156</f>
        <v>0.19230769230769232</v>
      </c>
    </row>
    <row r="54" spans="2:4" ht="18" customHeight="1">
      <c r="B54" s="23" t="s">
        <v>90</v>
      </c>
      <c r="C54" s="16">
        <v>126</v>
      </c>
      <c r="D54" s="15">
        <f>C54/156</f>
        <v>0.8076923076923077</v>
      </c>
    </row>
    <row r="55" spans="2:4" ht="18" customHeight="1" thickBot="1">
      <c r="B55" s="24" t="s">
        <v>196</v>
      </c>
      <c r="C55" s="17">
        <f>SUM(C53:C54)</f>
        <v>156</v>
      </c>
      <c r="D55" s="18">
        <f>SUM(D53:D54)</f>
        <v>1</v>
      </c>
    </row>
    <row r="56" ht="13.5">
      <c r="H56" s="3"/>
    </row>
    <row r="57" ht="13.5">
      <c r="H57" s="3"/>
    </row>
    <row r="58" ht="13.5">
      <c r="B58" t="s">
        <v>14</v>
      </c>
    </row>
    <row r="59" spans="1:2" ht="13.5">
      <c r="A59" s="2" t="s">
        <v>105</v>
      </c>
      <c r="B59" t="s">
        <v>104</v>
      </c>
    </row>
    <row r="60" ht="13.5">
      <c r="B60" t="s">
        <v>15</v>
      </c>
    </row>
    <row r="61" spans="1:2" ht="13.5">
      <c r="A61" s="2" t="s">
        <v>89</v>
      </c>
      <c r="B61" t="s">
        <v>16</v>
      </c>
    </row>
    <row r="62" spans="1:2" ht="13.5">
      <c r="A62" s="2" t="s">
        <v>90</v>
      </c>
      <c r="B62" t="s">
        <v>17</v>
      </c>
    </row>
    <row r="63" spans="1:2" ht="13.5">
      <c r="A63" s="2" t="s">
        <v>91</v>
      </c>
      <c r="B63" t="s">
        <v>18</v>
      </c>
    </row>
    <row r="64" spans="1:2" ht="13.5">
      <c r="A64" s="2" t="s">
        <v>92</v>
      </c>
      <c r="B64" t="s">
        <v>19</v>
      </c>
    </row>
    <row r="65" ht="13.5">
      <c r="B65" t="s">
        <v>20</v>
      </c>
    </row>
    <row r="66" spans="1:2" ht="14.25" thickBot="1">
      <c r="A66" s="2" t="s">
        <v>93</v>
      </c>
      <c r="B66" t="s">
        <v>21</v>
      </c>
    </row>
    <row r="67" spans="2:4" ht="24.75" customHeight="1" thickBot="1">
      <c r="B67" s="19" t="s">
        <v>193</v>
      </c>
      <c r="C67" s="20" t="s">
        <v>195</v>
      </c>
      <c r="D67" s="21" t="s">
        <v>194</v>
      </c>
    </row>
    <row r="68" spans="2:4" ht="18" customHeight="1" thickTop="1">
      <c r="B68" s="22" t="s">
        <v>89</v>
      </c>
      <c r="C68" s="14">
        <v>2</v>
      </c>
      <c r="D68" s="15">
        <f>C68/153</f>
        <v>0.013071895424836602</v>
      </c>
    </row>
    <row r="69" spans="2:4" ht="18" customHeight="1">
      <c r="B69" s="23" t="s">
        <v>90</v>
      </c>
      <c r="C69" s="16">
        <v>13</v>
      </c>
      <c r="D69" s="15">
        <f>C69/153</f>
        <v>0.08496732026143791</v>
      </c>
    </row>
    <row r="70" spans="2:4" ht="18" customHeight="1">
      <c r="B70" s="23" t="s">
        <v>91</v>
      </c>
      <c r="C70" s="16">
        <v>52</v>
      </c>
      <c r="D70" s="15">
        <f>C70/153</f>
        <v>0.33986928104575165</v>
      </c>
    </row>
    <row r="71" spans="2:4" ht="18" customHeight="1">
      <c r="B71" s="23" t="s">
        <v>92</v>
      </c>
      <c r="C71" s="16">
        <v>83</v>
      </c>
      <c r="D71" s="15">
        <f>C71/153</f>
        <v>0.5424836601307189</v>
      </c>
    </row>
    <row r="72" spans="2:4" ht="18" customHeight="1">
      <c r="B72" s="23" t="s">
        <v>93</v>
      </c>
      <c r="C72" s="16">
        <v>3</v>
      </c>
      <c r="D72" s="15">
        <f>C72/153</f>
        <v>0.0196078431372549</v>
      </c>
    </row>
    <row r="73" spans="2:4" ht="18" customHeight="1" thickBot="1">
      <c r="B73" s="24" t="s">
        <v>196</v>
      </c>
      <c r="C73" s="17">
        <f>SUM(C68:C72)</f>
        <v>153</v>
      </c>
      <c r="D73" s="18">
        <f>SUM(D68:D72)</f>
        <v>1</v>
      </c>
    </row>
    <row r="74" ht="13.5">
      <c r="H74" s="3"/>
    </row>
    <row r="75" spans="1:2" ht="13.5">
      <c r="A75" s="2" t="s">
        <v>106</v>
      </c>
      <c r="B75" t="s">
        <v>107</v>
      </c>
    </row>
    <row r="76" ht="13.5">
      <c r="B76" t="s">
        <v>108</v>
      </c>
    </row>
    <row r="77" ht="13.5">
      <c r="B77" t="s">
        <v>109</v>
      </c>
    </row>
    <row r="78" spans="1:2" ht="13.5">
      <c r="A78" s="2" t="s">
        <v>89</v>
      </c>
      <c r="B78" t="s">
        <v>22</v>
      </c>
    </row>
    <row r="79" spans="1:2" ht="13.5">
      <c r="A79" s="2" t="s">
        <v>90</v>
      </c>
      <c r="B79" t="s">
        <v>23</v>
      </c>
    </row>
    <row r="80" spans="1:2" ht="13.5">
      <c r="A80" s="2" t="s">
        <v>91</v>
      </c>
      <c r="B80" t="s">
        <v>24</v>
      </c>
    </row>
    <row r="81" spans="1:2" ht="13.5">
      <c r="A81" s="2" t="s">
        <v>92</v>
      </c>
      <c r="B81" t="s">
        <v>25</v>
      </c>
    </row>
    <row r="82" spans="1:2" ht="14.25" thickBot="1">
      <c r="A82" s="2" t="s">
        <v>93</v>
      </c>
      <c r="B82" t="s">
        <v>26</v>
      </c>
    </row>
    <row r="83" spans="2:4" ht="24.75" customHeight="1" thickBot="1">
      <c r="B83" s="19" t="s">
        <v>193</v>
      </c>
      <c r="C83" s="20" t="s">
        <v>195</v>
      </c>
      <c r="D83" s="21" t="s">
        <v>194</v>
      </c>
    </row>
    <row r="84" spans="2:4" ht="18" customHeight="1" thickTop="1">
      <c r="B84" s="22" t="s">
        <v>89</v>
      </c>
      <c r="C84" s="14">
        <v>44</v>
      </c>
      <c r="D84" s="15">
        <f>C84/153</f>
        <v>0.2875816993464052</v>
      </c>
    </row>
    <row r="85" spans="2:4" ht="18" customHeight="1">
      <c r="B85" s="23" t="s">
        <v>90</v>
      </c>
      <c r="C85" s="16">
        <v>45</v>
      </c>
      <c r="D85" s="15">
        <f>C85/153</f>
        <v>0.29411764705882354</v>
      </c>
    </row>
    <row r="86" spans="2:4" ht="18" customHeight="1">
      <c r="B86" s="23" t="s">
        <v>91</v>
      </c>
      <c r="C86" s="16">
        <v>33</v>
      </c>
      <c r="D86" s="15">
        <f>C86/153</f>
        <v>0.21568627450980393</v>
      </c>
    </row>
    <row r="87" spans="2:4" ht="18" customHeight="1">
      <c r="B87" s="23" t="s">
        <v>92</v>
      </c>
      <c r="C87" s="16">
        <v>28</v>
      </c>
      <c r="D87" s="15">
        <f>C87/153</f>
        <v>0.1830065359477124</v>
      </c>
    </row>
    <row r="88" spans="2:4" ht="18" customHeight="1">
      <c r="B88" s="23" t="s">
        <v>93</v>
      </c>
      <c r="C88" s="16">
        <v>3</v>
      </c>
      <c r="D88" s="15">
        <f>C88/153</f>
        <v>0.0196078431372549</v>
      </c>
    </row>
    <row r="89" spans="2:4" ht="18" customHeight="1" thickBot="1">
      <c r="B89" s="24" t="s">
        <v>196</v>
      </c>
      <c r="C89" s="17">
        <f>SUM(C84:C88)</f>
        <v>153</v>
      </c>
      <c r="D89" s="18">
        <f>SUM(D84:D88)</f>
        <v>1</v>
      </c>
    </row>
    <row r="90" ht="13.5">
      <c r="H90" s="3"/>
    </row>
    <row r="91" spans="1:2" ht="13.5">
      <c r="A91" s="2" t="s">
        <v>111</v>
      </c>
      <c r="B91" t="s">
        <v>110</v>
      </c>
    </row>
    <row r="92" ht="13.5">
      <c r="B92" t="s">
        <v>27</v>
      </c>
    </row>
    <row r="93" spans="1:2" ht="13.5">
      <c r="A93" s="2" t="s">
        <v>89</v>
      </c>
      <c r="B93" t="s">
        <v>28</v>
      </c>
    </row>
    <row r="94" spans="1:2" ht="13.5">
      <c r="A94" s="2" t="s">
        <v>90</v>
      </c>
      <c r="B94" t="s">
        <v>29</v>
      </c>
    </row>
    <row r="95" spans="1:2" ht="13.5">
      <c r="A95" s="2" t="s">
        <v>91</v>
      </c>
      <c r="B95" t="s">
        <v>30</v>
      </c>
    </row>
    <row r="96" spans="1:2" ht="14.25" thickBot="1">
      <c r="A96" s="2" t="s">
        <v>92</v>
      </c>
      <c r="B96" t="s">
        <v>26</v>
      </c>
    </row>
    <row r="97" spans="2:4" ht="24.75" customHeight="1" thickBot="1">
      <c r="B97" s="19" t="s">
        <v>193</v>
      </c>
      <c r="C97" s="20" t="s">
        <v>195</v>
      </c>
      <c r="D97" s="21" t="s">
        <v>194</v>
      </c>
    </row>
    <row r="98" spans="2:4" ht="18" customHeight="1" thickTop="1">
      <c r="B98" s="22" t="s">
        <v>89</v>
      </c>
      <c r="C98" s="14">
        <v>75</v>
      </c>
      <c r="D98" s="15">
        <f>C98/152</f>
        <v>0.4934210526315789</v>
      </c>
    </row>
    <row r="99" spans="2:4" ht="18" customHeight="1">
      <c r="B99" s="23" t="s">
        <v>90</v>
      </c>
      <c r="C99" s="16">
        <v>61</v>
      </c>
      <c r="D99" s="15">
        <f>C99/152</f>
        <v>0.40131578947368424</v>
      </c>
    </row>
    <row r="100" spans="2:4" ht="18" customHeight="1">
      <c r="B100" s="23" t="s">
        <v>91</v>
      </c>
      <c r="C100" s="16">
        <v>7</v>
      </c>
      <c r="D100" s="15">
        <f>C100/152</f>
        <v>0.046052631578947366</v>
      </c>
    </row>
    <row r="101" spans="2:4" ht="18" customHeight="1">
      <c r="B101" s="23" t="s">
        <v>92</v>
      </c>
      <c r="C101" s="16">
        <v>6</v>
      </c>
      <c r="D101" s="15">
        <f>C101/152</f>
        <v>0.039473684210526314</v>
      </c>
    </row>
    <row r="102" spans="2:4" ht="18" customHeight="1">
      <c r="B102" s="23" t="s">
        <v>93</v>
      </c>
      <c r="C102" s="16">
        <v>3</v>
      </c>
      <c r="D102" s="15">
        <f>C102/152</f>
        <v>0.019736842105263157</v>
      </c>
    </row>
    <row r="103" spans="2:4" ht="18" customHeight="1" thickBot="1">
      <c r="B103" s="24" t="s">
        <v>196</v>
      </c>
      <c r="C103" s="17">
        <f>SUM(C98:C102)</f>
        <v>152</v>
      </c>
      <c r="D103" s="18">
        <f>SUM(D98:D102)</f>
        <v>1</v>
      </c>
    </row>
    <row r="104" ht="13.5">
      <c r="H104" s="3"/>
    </row>
    <row r="105" spans="1:2" ht="13.5">
      <c r="A105" s="2" t="s">
        <v>112</v>
      </c>
      <c r="B105" t="s">
        <v>113</v>
      </c>
    </row>
    <row r="106" ht="13.5">
      <c r="B106" t="s">
        <v>31</v>
      </c>
    </row>
    <row r="107" spans="1:2" ht="13.5">
      <c r="A107" s="2" t="s">
        <v>89</v>
      </c>
      <c r="B107" t="s">
        <v>97</v>
      </c>
    </row>
    <row r="108" spans="1:2" ht="13.5">
      <c r="A108" s="2" t="s">
        <v>90</v>
      </c>
      <c r="B108" t="s">
        <v>32</v>
      </c>
    </row>
    <row r="109" spans="1:2" ht="13.5">
      <c r="A109" s="2" t="s">
        <v>91</v>
      </c>
      <c r="B109" t="s">
        <v>33</v>
      </c>
    </row>
    <row r="110" spans="1:2" ht="14.25" thickBot="1">
      <c r="A110" s="2" t="s">
        <v>92</v>
      </c>
      <c r="B110" t="s">
        <v>34</v>
      </c>
    </row>
    <row r="111" spans="2:4" ht="24.75" customHeight="1" thickBot="1">
      <c r="B111" s="19" t="s">
        <v>193</v>
      </c>
      <c r="C111" s="20" t="s">
        <v>195</v>
      </c>
      <c r="D111" s="21" t="s">
        <v>194</v>
      </c>
    </row>
    <row r="112" spans="2:4" ht="18" customHeight="1" thickTop="1">
      <c r="B112" s="22" t="s">
        <v>89</v>
      </c>
      <c r="C112" s="14">
        <v>122</v>
      </c>
      <c r="D112" s="15">
        <f>C112/151</f>
        <v>0.8079470198675497</v>
      </c>
    </row>
    <row r="113" spans="2:4" ht="18" customHeight="1">
      <c r="B113" s="23" t="s">
        <v>90</v>
      </c>
      <c r="C113" s="16">
        <v>18</v>
      </c>
      <c r="D113" s="15">
        <f>C113/151</f>
        <v>0.11920529801324503</v>
      </c>
    </row>
    <row r="114" spans="2:4" ht="18" customHeight="1">
      <c r="B114" s="23" t="s">
        <v>91</v>
      </c>
      <c r="C114" s="16">
        <v>8</v>
      </c>
      <c r="D114" s="15">
        <f>C114/151</f>
        <v>0.052980132450331126</v>
      </c>
    </row>
    <row r="115" spans="2:4" ht="18" customHeight="1">
      <c r="B115" s="23" t="s">
        <v>92</v>
      </c>
      <c r="C115" s="16">
        <v>3</v>
      </c>
      <c r="D115" s="15">
        <f>C115/151</f>
        <v>0.019867549668874173</v>
      </c>
    </row>
    <row r="116" spans="2:4" ht="18" customHeight="1" thickBot="1">
      <c r="B116" s="24" t="s">
        <v>196</v>
      </c>
      <c r="C116" s="17">
        <f>SUM(C112:C115)</f>
        <v>151</v>
      </c>
      <c r="D116" s="18">
        <f>SUM(D112:D115)</f>
        <v>1.0000000000000002</v>
      </c>
    </row>
    <row r="117" ht="18" customHeight="1"/>
    <row r="118" ht="18" customHeight="1"/>
    <row r="119" spans="1:8" ht="13.5">
      <c r="A119" s="2" t="s">
        <v>115</v>
      </c>
      <c r="B119" t="s">
        <v>114</v>
      </c>
      <c r="H119" s="3"/>
    </row>
    <row r="120" ht="13.5">
      <c r="B120" t="s">
        <v>35</v>
      </c>
    </row>
    <row r="121" ht="13.5">
      <c r="B121" t="s">
        <v>36</v>
      </c>
    </row>
    <row r="122" spans="1:2" ht="13.5">
      <c r="A122" s="2" t="s">
        <v>89</v>
      </c>
      <c r="B122" t="s">
        <v>37</v>
      </c>
    </row>
    <row r="123" spans="1:2" ht="13.5">
      <c r="A123" s="2" t="s">
        <v>90</v>
      </c>
      <c r="B123" t="s">
        <v>38</v>
      </c>
    </row>
    <row r="124" spans="1:2" ht="13.5">
      <c r="A124" s="2" t="s">
        <v>91</v>
      </c>
      <c r="B124" t="s">
        <v>39</v>
      </c>
    </row>
    <row r="125" spans="1:2" ht="14.25" thickBot="1">
      <c r="A125" s="2" t="s">
        <v>92</v>
      </c>
      <c r="B125" t="s">
        <v>34</v>
      </c>
    </row>
    <row r="126" spans="2:4" ht="24" customHeight="1" thickBot="1">
      <c r="B126" s="19" t="s">
        <v>193</v>
      </c>
      <c r="C126" s="20" t="s">
        <v>195</v>
      </c>
      <c r="D126" s="21" t="s">
        <v>194</v>
      </c>
    </row>
    <row r="127" spans="2:4" ht="18" customHeight="1" thickTop="1">
      <c r="B127" s="22" t="s">
        <v>89</v>
      </c>
      <c r="C127" s="14">
        <v>53</v>
      </c>
      <c r="D127" s="15">
        <f>C127/153</f>
        <v>0.3464052287581699</v>
      </c>
    </row>
    <row r="128" spans="2:4" ht="18" customHeight="1">
      <c r="B128" s="23" t="s">
        <v>90</v>
      </c>
      <c r="C128" s="16">
        <v>10</v>
      </c>
      <c r="D128" s="15">
        <f>C128/153</f>
        <v>0.06535947712418301</v>
      </c>
    </row>
    <row r="129" spans="2:4" ht="18" customHeight="1">
      <c r="B129" s="23" t="s">
        <v>91</v>
      </c>
      <c r="C129" s="16">
        <v>89</v>
      </c>
      <c r="D129" s="15">
        <f>C129/153</f>
        <v>0.5816993464052288</v>
      </c>
    </row>
    <row r="130" spans="2:4" ht="18" customHeight="1">
      <c r="B130" s="23" t="s">
        <v>92</v>
      </c>
      <c r="C130" s="16">
        <v>1</v>
      </c>
      <c r="D130" s="15">
        <f>C130/153</f>
        <v>0.006535947712418301</v>
      </c>
    </row>
    <row r="131" spans="2:4" ht="18" customHeight="1" thickBot="1">
      <c r="B131" s="24" t="s">
        <v>196</v>
      </c>
      <c r="C131" s="17">
        <f>SUM(C127:C130)</f>
        <v>153</v>
      </c>
      <c r="D131" s="18">
        <f>SUM(D127:D130)</f>
        <v>1</v>
      </c>
    </row>
    <row r="132" ht="13.5">
      <c r="H132" s="3"/>
    </row>
    <row r="133" ht="13.5">
      <c r="H133" s="3"/>
    </row>
    <row r="134" spans="1:2" ht="13.5">
      <c r="A134" s="2" t="s">
        <v>116</v>
      </c>
      <c r="B134" t="s">
        <v>117</v>
      </c>
    </row>
    <row r="135" ht="13.5">
      <c r="B135" t="s">
        <v>40</v>
      </c>
    </row>
    <row r="136" ht="13.5">
      <c r="B136" t="s">
        <v>41</v>
      </c>
    </row>
    <row r="137" spans="1:2" ht="13.5">
      <c r="A137" s="2" t="s">
        <v>89</v>
      </c>
      <c r="B137" t="s">
        <v>42</v>
      </c>
    </row>
    <row r="138" spans="1:2" ht="13.5">
      <c r="A138" s="2" t="s">
        <v>90</v>
      </c>
      <c r="B138" t="s">
        <v>43</v>
      </c>
    </row>
    <row r="139" spans="1:2" ht="13.5">
      <c r="A139" s="2" t="s">
        <v>91</v>
      </c>
      <c r="B139" t="s">
        <v>44</v>
      </c>
    </row>
    <row r="140" spans="1:2" ht="14.25" thickBot="1">
      <c r="A140" s="2" t="s">
        <v>92</v>
      </c>
      <c r="B140" t="s">
        <v>45</v>
      </c>
    </row>
    <row r="141" spans="2:4" ht="24.75" customHeight="1" thickBot="1">
      <c r="B141" s="19" t="s">
        <v>193</v>
      </c>
      <c r="C141" s="20" t="s">
        <v>195</v>
      </c>
      <c r="D141" s="21" t="s">
        <v>194</v>
      </c>
    </row>
    <row r="142" spans="2:4" ht="18" customHeight="1" thickTop="1">
      <c r="B142" s="22" t="s">
        <v>89</v>
      </c>
      <c r="C142" s="14">
        <v>45</v>
      </c>
      <c r="D142" s="15">
        <f>C142/146</f>
        <v>0.3082191780821918</v>
      </c>
    </row>
    <row r="143" spans="2:4" ht="18" customHeight="1">
      <c r="B143" s="23" t="s">
        <v>90</v>
      </c>
      <c r="C143" s="16">
        <v>43</v>
      </c>
      <c r="D143" s="15">
        <f>C143/146</f>
        <v>0.2945205479452055</v>
      </c>
    </row>
    <row r="144" spans="2:4" ht="18" customHeight="1">
      <c r="B144" s="23" t="s">
        <v>91</v>
      </c>
      <c r="C144" s="16">
        <v>47</v>
      </c>
      <c r="D144" s="15">
        <f>C144/146</f>
        <v>0.3219178082191781</v>
      </c>
    </row>
    <row r="145" spans="2:4" ht="18" customHeight="1">
      <c r="B145" s="23" t="s">
        <v>92</v>
      </c>
      <c r="C145" s="16">
        <v>11</v>
      </c>
      <c r="D145" s="15">
        <f>C145/146</f>
        <v>0.07534246575342465</v>
      </c>
    </row>
    <row r="146" spans="2:4" ht="18" customHeight="1" thickBot="1">
      <c r="B146" s="24" t="s">
        <v>196</v>
      </c>
      <c r="C146" s="17">
        <f>SUM(C142:C145)</f>
        <v>146</v>
      </c>
      <c r="D146" s="18">
        <f>SUM(D142:D145)</f>
        <v>0.9999999999999999</v>
      </c>
    </row>
    <row r="147" ht="13.5">
      <c r="H147" s="3"/>
    </row>
    <row r="148" ht="13.5">
      <c r="H148" s="3"/>
    </row>
    <row r="149" spans="1:2" ht="13.5">
      <c r="A149" s="2" t="s">
        <v>119</v>
      </c>
      <c r="B149" t="s">
        <v>46</v>
      </c>
    </row>
    <row r="150" spans="1:2" ht="13.5">
      <c r="A150" s="2" t="s">
        <v>89</v>
      </c>
      <c r="B150" t="s">
        <v>118</v>
      </c>
    </row>
    <row r="151" spans="1:2" ht="13.5">
      <c r="A151" s="2" t="s">
        <v>90</v>
      </c>
      <c r="B151" t="s">
        <v>47</v>
      </c>
    </row>
    <row r="152" spans="1:2" ht="13.5">
      <c r="A152" s="2" t="s">
        <v>91</v>
      </c>
      <c r="B152" t="s">
        <v>48</v>
      </c>
    </row>
    <row r="153" ht="13.5">
      <c r="B153" t="s">
        <v>49</v>
      </c>
    </row>
    <row r="154" spans="1:2" ht="13.5">
      <c r="A154" s="2" t="s">
        <v>92</v>
      </c>
      <c r="B154" t="s">
        <v>50</v>
      </c>
    </row>
    <row r="155" spans="1:2" ht="14.25" thickBot="1">
      <c r="A155" s="2" t="s">
        <v>93</v>
      </c>
      <c r="B155" t="s">
        <v>45</v>
      </c>
    </row>
    <row r="156" spans="2:4" ht="24.75" customHeight="1" thickBot="1">
      <c r="B156" s="19" t="s">
        <v>193</v>
      </c>
      <c r="C156" s="20" t="s">
        <v>195</v>
      </c>
      <c r="D156" s="21" t="s">
        <v>194</v>
      </c>
    </row>
    <row r="157" spans="2:4" ht="18" customHeight="1" thickTop="1">
      <c r="B157" s="22" t="s">
        <v>89</v>
      </c>
      <c r="C157" s="14">
        <v>0</v>
      </c>
      <c r="D157" s="15">
        <f>C157/153</f>
        <v>0</v>
      </c>
    </row>
    <row r="158" spans="2:4" ht="18" customHeight="1">
      <c r="B158" s="23" t="s">
        <v>90</v>
      </c>
      <c r="C158" s="16">
        <v>24</v>
      </c>
      <c r="D158" s="15">
        <f>C158/153</f>
        <v>0.1568627450980392</v>
      </c>
    </row>
    <row r="159" spans="2:4" ht="18" customHeight="1">
      <c r="B159" s="23" t="s">
        <v>91</v>
      </c>
      <c r="C159" s="16">
        <v>123</v>
      </c>
      <c r="D159" s="15">
        <f>C159/153</f>
        <v>0.803921568627451</v>
      </c>
    </row>
    <row r="160" spans="2:4" ht="18" customHeight="1">
      <c r="B160" s="23" t="s">
        <v>92</v>
      </c>
      <c r="C160" s="16">
        <v>3</v>
      </c>
      <c r="D160" s="15">
        <f>C160/153</f>
        <v>0.0196078431372549</v>
      </c>
    </row>
    <row r="161" spans="2:4" ht="18" customHeight="1">
      <c r="B161" s="23" t="s">
        <v>93</v>
      </c>
      <c r="C161" s="16">
        <v>3</v>
      </c>
      <c r="D161" s="15">
        <f>C161/153</f>
        <v>0.0196078431372549</v>
      </c>
    </row>
    <row r="162" spans="2:4" ht="18" customHeight="1" thickBot="1">
      <c r="B162" s="24" t="s">
        <v>196</v>
      </c>
      <c r="C162" s="17">
        <f>SUM(C157:C161)</f>
        <v>153</v>
      </c>
      <c r="D162" s="18">
        <f>SUM(D157:D161)</f>
        <v>1</v>
      </c>
    </row>
    <row r="163" ht="13.5">
      <c r="H163" s="3"/>
    </row>
    <row r="164" spans="1:2" ht="13.5">
      <c r="A164" s="2" t="s">
        <v>120</v>
      </c>
      <c r="B164" t="s">
        <v>121</v>
      </c>
    </row>
    <row r="165" spans="1:2" ht="13.5">
      <c r="A165" s="2" t="s">
        <v>89</v>
      </c>
      <c r="B165" t="s">
        <v>51</v>
      </c>
    </row>
    <row r="166" spans="1:2" ht="13.5">
      <c r="A166" s="2" t="s">
        <v>90</v>
      </c>
      <c r="B166" t="s">
        <v>52</v>
      </c>
    </row>
    <row r="167" spans="1:2" ht="13.5">
      <c r="A167" s="2" t="s">
        <v>91</v>
      </c>
      <c r="B167" t="s">
        <v>53</v>
      </c>
    </row>
    <row r="168" spans="1:2" ht="13.5">
      <c r="A168" s="2" t="s">
        <v>92</v>
      </c>
      <c r="B168" t="s">
        <v>54</v>
      </c>
    </row>
    <row r="169" spans="1:2" ht="14.25" thickBot="1">
      <c r="A169" s="2" t="s">
        <v>93</v>
      </c>
      <c r="B169" t="s">
        <v>26</v>
      </c>
    </row>
    <row r="170" spans="2:4" ht="24.75" customHeight="1" thickBot="1">
      <c r="B170" s="19" t="s">
        <v>193</v>
      </c>
      <c r="C170" s="20" t="s">
        <v>195</v>
      </c>
      <c r="D170" s="21" t="s">
        <v>194</v>
      </c>
    </row>
    <row r="171" spans="2:4" ht="18" customHeight="1" thickTop="1">
      <c r="B171" s="22" t="s">
        <v>89</v>
      </c>
      <c r="C171" s="14">
        <v>70</v>
      </c>
      <c r="D171" s="15">
        <f>C171/144</f>
        <v>0.4861111111111111</v>
      </c>
    </row>
    <row r="172" spans="2:4" ht="18" customHeight="1">
      <c r="B172" s="23" t="s">
        <v>90</v>
      </c>
      <c r="C172" s="16">
        <v>22</v>
      </c>
      <c r="D172" s="15">
        <f>C172/144</f>
        <v>0.1527777777777778</v>
      </c>
    </row>
    <row r="173" spans="2:4" ht="18" customHeight="1">
      <c r="B173" s="23" t="s">
        <v>91</v>
      </c>
      <c r="C173" s="16">
        <v>46</v>
      </c>
      <c r="D173" s="15">
        <f>C173/144</f>
        <v>0.3194444444444444</v>
      </c>
    </row>
    <row r="174" spans="2:4" ht="18" customHeight="1">
      <c r="B174" s="23" t="s">
        <v>92</v>
      </c>
      <c r="C174" s="16">
        <v>6</v>
      </c>
      <c r="D174" s="15">
        <f>C174/144</f>
        <v>0.041666666666666664</v>
      </c>
    </row>
    <row r="175" spans="2:4" ht="18" customHeight="1" thickBot="1">
      <c r="B175" s="24" t="s">
        <v>196</v>
      </c>
      <c r="C175" s="17">
        <f>SUM(C171:C174)</f>
        <v>144</v>
      </c>
      <c r="D175" s="18">
        <f>SUM(D171:D174)</f>
        <v>0.9999999999999999</v>
      </c>
    </row>
    <row r="176" ht="13.5">
      <c r="H176" s="3"/>
    </row>
    <row r="177" ht="13.5">
      <c r="H177" s="3"/>
    </row>
    <row r="178" spans="1:2" ht="13.5">
      <c r="A178" s="2" t="s">
        <v>123</v>
      </c>
      <c r="B178" t="s">
        <v>122</v>
      </c>
    </row>
    <row r="179" spans="1:2" ht="13.5">
      <c r="A179" s="2" t="s">
        <v>89</v>
      </c>
      <c r="B179" t="s">
        <v>55</v>
      </c>
    </row>
    <row r="180" spans="1:2" ht="13.5">
      <c r="A180" s="2" t="s">
        <v>90</v>
      </c>
      <c r="B180" t="s">
        <v>56</v>
      </c>
    </row>
    <row r="181" spans="1:2" ht="13.5">
      <c r="A181" s="2" t="s">
        <v>91</v>
      </c>
      <c r="B181" t="s">
        <v>57</v>
      </c>
    </row>
    <row r="182" spans="1:2" ht="14.25" thickBot="1">
      <c r="A182" s="2" t="s">
        <v>92</v>
      </c>
      <c r="B182" t="s">
        <v>58</v>
      </c>
    </row>
    <row r="183" spans="2:4" ht="24.75" customHeight="1" thickBot="1">
      <c r="B183" s="19" t="s">
        <v>193</v>
      </c>
      <c r="C183" s="20" t="s">
        <v>195</v>
      </c>
      <c r="D183" s="21" t="s">
        <v>194</v>
      </c>
    </row>
    <row r="184" spans="2:4" ht="18" customHeight="1" thickTop="1">
      <c r="B184" s="22" t="s">
        <v>89</v>
      </c>
      <c r="C184" s="14">
        <v>84</v>
      </c>
      <c r="D184" s="15">
        <f>C184/151</f>
        <v>0.5562913907284768</v>
      </c>
    </row>
    <row r="185" spans="2:4" ht="18" customHeight="1">
      <c r="B185" s="23" t="s">
        <v>90</v>
      </c>
      <c r="C185" s="16">
        <v>42</v>
      </c>
      <c r="D185" s="15">
        <f>C185/151</f>
        <v>0.2781456953642384</v>
      </c>
    </row>
    <row r="186" spans="2:4" ht="18" customHeight="1">
      <c r="B186" s="23" t="s">
        <v>91</v>
      </c>
      <c r="C186" s="16">
        <v>20</v>
      </c>
      <c r="D186" s="15">
        <f>C186/151</f>
        <v>0.13245033112582782</v>
      </c>
    </row>
    <row r="187" spans="2:4" ht="18" customHeight="1">
      <c r="B187" s="23" t="s">
        <v>92</v>
      </c>
      <c r="C187" s="16">
        <v>5</v>
      </c>
      <c r="D187" s="15">
        <f>C187/151</f>
        <v>0.033112582781456956</v>
      </c>
    </row>
    <row r="188" spans="2:4" ht="18" customHeight="1" thickBot="1">
      <c r="B188" s="24" t="s">
        <v>196</v>
      </c>
      <c r="C188" s="17">
        <f>SUM(C184:C187)</f>
        <v>151</v>
      </c>
      <c r="D188" s="18">
        <f>SUM(D184:D187)</f>
        <v>1</v>
      </c>
    </row>
    <row r="189" ht="13.5">
      <c r="H189" s="3"/>
    </row>
    <row r="190" ht="13.5">
      <c r="H190" s="3"/>
    </row>
    <row r="191" spans="1:2" ht="13.5">
      <c r="A191" s="2" t="s">
        <v>124</v>
      </c>
      <c r="B191" t="s">
        <v>198</v>
      </c>
    </row>
    <row r="192" ht="13.5">
      <c r="B192" t="s">
        <v>199</v>
      </c>
    </row>
    <row r="193" spans="1:2" ht="13.5">
      <c r="A193" s="2" t="s">
        <v>89</v>
      </c>
      <c r="B193" t="s">
        <v>59</v>
      </c>
    </row>
    <row r="194" spans="1:2" ht="13.5">
      <c r="A194" s="2" t="s">
        <v>90</v>
      </c>
      <c r="B194" t="s">
        <v>60</v>
      </c>
    </row>
    <row r="195" spans="1:2" ht="13.5">
      <c r="A195" s="2" t="s">
        <v>91</v>
      </c>
      <c r="B195" t="s">
        <v>61</v>
      </c>
    </row>
    <row r="196" spans="1:2" ht="13.5">
      <c r="A196" s="2" t="s">
        <v>92</v>
      </c>
      <c r="B196" t="s">
        <v>62</v>
      </c>
    </row>
    <row r="197" spans="1:2" ht="14.25" thickBot="1">
      <c r="A197" s="2" t="s">
        <v>93</v>
      </c>
      <c r="B197" t="s">
        <v>63</v>
      </c>
    </row>
    <row r="198" spans="2:4" ht="24.75" customHeight="1" thickBot="1">
      <c r="B198" s="19" t="s">
        <v>193</v>
      </c>
      <c r="C198" s="20" t="s">
        <v>195</v>
      </c>
      <c r="D198" s="21" t="s">
        <v>194</v>
      </c>
    </row>
    <row r="199" spans="2:4" ht="18" customHeight="1" thickTop="1">
      <c r="B199" s="22" t="s">
        <v>89</v>
      </c>
      <c r="C199" s="14">
        <v>8</v>
      </c>
      <c r="D199" s="15">
        <f>C199/245</f>
        <v>0.0326530612244898</v>
      </c>
    </row>
    <row r="200" spans="2:4" ht="18" customHeight="1">
      <c r="B200" s="23" t="s">
        <v>90</v>
      </c>
      <c r="C200" s="16">
        <v>80</v>
      </c>
      <c r="D200" s="15">
        <f>C200/245</f>
        <v>0.32653061224489793</v>
      </c>
    </row>
    <row r="201" spans="2:4" ht="18" customHeight="1">
      <c r="B201" s="23" t="s">
        <v>91</v>
      </c>
      <c r="C201" s="16">
        <v>28</v>
      </c>
      <c r="D201" s="15">
        <f>C201/245</f>
        <v>0.11428571428571428</v>
      </c>
    </row>
    <row r="202" spans="2:4" ht="18" customHeight="1">
      <c r="B202" s="23" t="s">
        <v>92</v>
      </c>
      <c r="C202" s="16">
        <v>99</v>
      </c>
      <c r="D202" s="15">
        <f>C202/245</f>
        <v>0.40408163265306124</v>
      </c>
    </row>
    <row r="203" spans="2:4" ht="18" customHeight="1">
      <c r="B203" s="23" t="s">
        <v>93</v>
      </c>
      <c r="C203" s="16">
        <v>30</v>
      </c>
      <c r="D203" s="15">
        <f>C203/245</f>
        <v>0.12244897959183673</v>
      </c>
    </row>
    <row r="204" spans="2:4" ht="18" customHeight="1" thickBot="1">
      <c r="B204" s="24" t="s">
        <v>196</v>
      </c>
      <c r="C204" s="17">
        <f>SUM(C199:C203)</f>
        <v>245</v>
      </c>
      <c r="D204" s="18">
        <f>SUM(D199:D203)</f>
        <v>1</v>
      </c>
    </row>
    <row r="205" ht="13.5">
      <c r="H205" s="3"/>
    </row>
    <row r="206" spans="1:2" ht="13.5">
      <c r="A206" s="2" t="s">
        <v>126</v>
      </c>
      <c r="B206" t="s">
        <v>125</v>
      </c>
    </row>
    <row r="207" ht="13.5">
      <c r="B207" t="s">
        <v>64</v>
      </c>
    </row>
    <row r="208" spans="1:2" ht="13.5">
      <c r="A208" s="2" t="s">
        <v>89</v>
      </c>
      <c r="B208" t="s">
        <v>65</v>
      </c>
    </row>
    <row r="209" spans="1:2" ht="13.5">
      <c r="A209" s="2" t="s">
        <v>90</v>
      </c>
      <c r="B209" t="s">
        <v>66</v>
      </c>
    </row>
    <row r="210" spans="1:2" ht="13.5">
      <c r="A210" s="2" t="s">
        <v>91</v>
      </c>
      <c r="B210" t="s">
        <v>67</v>
      </c>
    </row>
    <row r="211" spans="1:2" ht="14.25" thickBot="1">
      <c r="A211" s="2" t="s">
        <v>92</v>
      </c>
      <c r="B211" t="s">
        <v>34</v>
      </c>
    </row>
    <row r="212" spans="2:4" ht="24.75" customHeight="1" thickBot="1">
      <c r="B212" s="19" t="s">
        <v>193</v>
      </c>
      <c r="C212" s="20" t="s">
        <v>195</v>
      </c>
      <c r="D212" s="21" t="s">
        <v>194</v>
      </c>
    </row>
    <row r="213" spans="2:4" ht="18" customHeight="1" thickTop="1">
      <c r="B213" s="22" t="s">
        <v>89</v>
      </c>
      <c r="C213" s="14">
        <v>52</v>
      </c>
      <c r="D213" s="15">
        <f>C213/139</f>
        <v>0.37410071942446044</v>
      </c>
    </row>
    <row r="214" spans="2:4" ht="18" customHeight="1">
      <c r="B214" s="23" t="s">
        <v>90</v>
      </c>
      <c r="C214" s="16">
        <v>43</v>
      </c>
      <c r="D214" s="15">
        <f>C214/139</f>
        <v>0.30935251798561153</v>
      </c>
    </row>
    <row r="215" spans="2:4" ht="18" customHeight="1">
      <c r="B215" s="23" t="s">
        <v>91</v>
      </c>
      <c r="C215" s="16">
        <v>37</v>
      </c>
      <c r="D215" s="15">
        <f>C215/139</f>
        <v>0.26618705035971224</v>
      </c>
    </row>
    <row r="216" spans="2:4" ht="18" customHeight="1">
      <c r="B216" s="23" t="s">
        <v>92</v>
      </c>
      <c r="C216" s="16">
        <v>7</v>
      </c>
      <c r="D216" s="15">
        <f>C216/139</f>
        <v>0.050359712230215826</v>
      </c>
    </row>
    <row r="217" spans="2:4" ht="18" customHeight="1" thickBot="1">
      <c r="B217" s="24" t="s">
        <v>196</v>
      </c>
      <c r="C217" s="17">
        <f>SUM(C213:C216)</f>
        <v>139</v>
      </c>
      <c r="D217" s="18">
        <f>SUM(D213:D216)</f>
        <v>1</v>
      </c>
    </row>
    <row r="218" ht="13.5">
      <c r="H218" s="3"/>
    </row>
    <row r="219" ht="13.5">
      <c r="H219" s="3"/>
    </row>
    <row r="220" spans="1:2" ht="13.5">
      <c r="A220" s="2" t="s">
        <v>127</v>
      </c>
      <c r="B220" t="s">
        <v>128</v>
      </c>
    </row>
    <row r="221" ht="13.5">
      <c r="B221" t="s">
        <v>68</v>
      </c>
    </row>
    <row r="222" spans="1:2" ht="13.5">
      <c r="A222" s="2" t="s">
        <v>89</v>
      </c>
      <c r="B222" t="s">
        <v>69</v>
      </c>
    </row>
    <row r="223" spans="1:2" ht="13.5">
      <c r="A223" s="2" t="s">
        <v>90</v>
      </c>
      <c r="B223" t="s">
        <v>70</v>
      </c>
    </row>
    <row r="224" spans="1:2" ht="13.5">
      <c r="A224" s="2" t="s">
        <v>91</v>
      </c>
      <c r="B224" t="s">
        <v>71</v>
      </c>
    </row>
    <row r="225" spans="1:2" ht="13.5">
      <c r="A225" s="2" t="s">
        <v>92</v>
      </c>
      <c r="B225" t="s">
        <v>72</v>
      </c>
    </row>
    <row r="226" spans="1:2" ht="14.25" thickBot="1">
      <c r="A226" s="2" t="s">
        <v>93</v>
      </c>
      <c r="B226" t="s">
        <v>26</v>
      </c>
    </row>
    <row r="227" spans="2:4" ht="24.75" customHeight="1" thickBot="1">
      <c r="B227" s="19" t="s">
        <v>193</v>
      </c>
      <c r="C227" s="20" t="s">
        <v>195</v>
      </c>
      <c r="D227" s="21" t="s">
        <v>194</v>
      </c>
    </row>
    <row r="228" spans="2:4" ht="18" customHeight="1" thickTop="1">
      <c r="B228" s="22" t="s">
        <v>89</v>
      </c>
      <c r="C228" s="14">
        <v>18</v>
      </c>
      <c r="D228" s="15">
        <f>C228/150</f>
        <v>0.12</v>
      </c>
    </row>
    <row r="229" spans="2:4" ht="18" customHeight="1">
      <c r="B229" s="23" t="s">
        <v>90</v>
      </c>
      <c r="C229" s="16">
        <v>102</v>
      </c>
      <c r="D229" s="15">
        <f>C229/150</f>
        <v>0.68</v>
      </c>
    </row>
    <row r="230" spans="2:4" ht="18" customHeight="1">
      <c r="B230" s="23" t="s">
        <v>91</v>
      </c>
      <c r="C230" s="16">
        <v>16</v>
      </c>
      <c r="D230" s="15">
        <f>C230/150</f>
        <v>0.10666666666666667</v>
      </c>
    </row>
    <row r="231" spans="2:4" ht="18" customHeight="1">
      <c r="B231" s="23" t="s">
        <v>92</v>
      </c>
      <c r="C231" s="16">
        <v>4</v>
      </c>
      <c r="D231" s="15">
        <f>C231/150</f>
        <v>0.02666666666666667</v>
      </c>
    </row>
    <row r="232" spans="2:4" ht="18" customHeight="1">
      <c r="B232" s="23" t="s">
        <v>93</v>
      </c>
      <c r="C232" s="16">
        <v>10</v>
      </c>
      <c r="D232" s="15">
        <f>C232/150</f>
        <v>0.06666666666666667</v>
      </c>
    </row>
    <row r="233" spans="2:4" ht="18" customHeight="1" thickBot="1">
      <c r="B233" s="24" t="s">
        <v>196</v>
      </c>
      <c r="C233" s="17">
        <f>SUM(C228:C232)</f>
        <v>150</v>
      </c>
      <c r="D233" s="18">
        <f>SUM(D228:D232)</f>
        <v>1</v>
      </c>
    </row>
    <row r="234" ht="13.5">
      <c r="H234" s="3"/>
    </row>
    <row r="235" spans="1:2" ht="13.5">
      <c r="A235" s="2" t="s">
        <v>130</v>
      </c>
      <c r="B235" t="s">
        <v>129</v>
      </c>
    </row>
    <row r="236" ht="13.5">
      <c r="B236" t="s">
        <v>73</v>
      </c>
    </row>
    <row r="237" spans="1:2" ht="13.5">
      <c r="A237" s="2" t="s">
        <v>89</v>
      </c>
      <c r="B237" t="s">
        <v>74</v>
      </c>
    </row>
    <row r="238" spans="1:2" ht="13.5">
      <c r="A238" s="2" t="s">
        <v>90</v>
      </c>
      <c r="B238" t="s">
        <v>75</v>
      </c>
    </row>
    <row r="239" spans="1:2" ht="13.5">
      <c r="A239" s="2" t="s">
        <v>91</v>
      </c>
      <c r="B239" t="s">
        <v>76</v>
      </c>
    </row>
    <row r="240" spans="1:2" ht="14.25" thickBot="1">
      <c r="A240" s="2" t="s">
        <v>92</v>
      </c>
      <c r="B240" t="s">
        <v>77</v>
      </c>
    </row>
    <row r="241" spans="2:4" ht="24.75" customHeight="1" thickBot="1">
      <c r="B241" s="19" t="s">
        <v>193</v>
      </c>
      <c r="C241" s="20" t="s">
        <v>195</v>
      </c>
      <c r="D241" s="21" t="s">
        <v>194</v>
      </c>
    </row>
    <row r="242" spans="2:4" ht="18" customHeight="1" thickTop="1">
      <c r="B242" s="22" t="s">
        <v>89</v>
      </c>
      <c r="C242" s="14">
        <v>28</v>
      </c>
      <c r="D242" s="15">
        <f>C242/146</f>
        <v>0.1917808219178082</v>
      </c>
    </row>
    <row r="243" spans="2:4" ht="18" customHeight="1">
      <c r="B243" s="23" t="s">
        <v>90</v>
      </c>
      <c r="C243" s="16">
        <v>77</v>
      </c>
      <c r="D243" s="15">
        <f>C243/146</f>
        <v>0.5273972602739726</v>
      </c>
    </row>
    <row r="244" spans="2:4" ht="18" customHeight="1">
      <c r="B244" s="23" t="s">
        <v>91</v>
      </c>
      <c r="C244" s="16">
        <v>40</v>
      </c>
      <c r="D244" s="15">
        <f>C244/146</f>
        <v>0.273972602739726</v>
      </c>
    </row>
    <row r="245" spans="2:4" ht="18" customHeight="1">
      <c r="B245" s="23" t="s">
        <v>92</v>
      </c>
      <c r="C245" s="16">
        <v>1</v>
      </c>
      <c r="D245" s="15">
        <f>C245/146</f>
        <v>0.00684931506849315</v>
      </c>
    </row>
    <row r="246" spans="2:4" ht="18" customHeight="1" thickBot="1">
      <c r="B246" s="24" t="s">
        <v>196</v>
      </c>
      <c r="C246" s="17">
        <f>SUM(C242:C245)</f>
        <v>146</v>
      </c>
      <c r="D246" s="18">
        <f>SUM(D242:D245)</f>
        <v>1</v>
      </c>
    </row>
    <row r="247" ht="13.5">
      <c r="H247" s="3"/>
    </row>
    <row r="248" ht="13.5">
      <c r="H248" s="3"/>
    </row>
    <row r="249" spans="1:2" ht="13.5">
      <c r="A249" s="2" t="s">
        <v>131</v>
      </c>
      <c r="B249" t="s">
        <v>132</v>
      </c>
    </row>
    <row r="250" spans="1:2" ht="13.5">
      <c r="A250" s="2" t="s">
        <v>89</v>
      </c>
      <c r="B250" t="s">
        <v>78</v>
      </c>
    </row>
    <row r="251" spans="1:2" ht="13.5">
      <c r="A251" s="2" t="s">
        <v>90</v>
      </c>
      <c r="B251" t="s">
        <v>79</v>
      </c>
    </row>
    <row r="252" spans="1:2" ht="13.5">
      <c r="A252" s="2" t="s">
        <v>91</v>
      </c>
      <c r="B252" t="s">
        <v>80</v>
      </c>
    </row>
    <row r="253" spans="1:2" ht="13.5">
      <c r="A253" s="2" t="s">
        <v>92</v>
      </c>
      <c r="B253" t="s">
        <v>81</v>
      </c>
    </row>
    <row r="254" spans="1:2" ht="14.25" thickBot="1">
      <c r="A254" s="2" t="s">
        <v>93</v>
      </c>
      <c r="B254" t="s">
        <v>82</v>
      </c>
    </row>
    <row r="255" spans="2:4" ht="24.75" customHeight="1" thickBot="1">
      <c r="B255" s="19" t="s">
        <v>193</v>
      </c>
      <c r="C255" s="20" t="s">
        <v>195</v>
      </c>
      <c r="D255" s="21" t="s">
        <v>194</v>
      </c>
    </row>
    <row r="256" spans="2:4" ht="18" customHeight="1" thickTop="1">
      <c r="B256" s="22" t="s">
        <v>89</v>
      </c>
      <c r="C256" s="14">
        <v>58</v>
      </c>
      <c r="D256" s="15">
        <f>C256/147</f>
        <v>0.3945578231292517</v>
      </c>
    </row>
    <row r="257" spans="2:4" ht="18" customHeight="1">
      <c r="B257" s="23" t="s">
        <v>90</v>
      </c>
      <c r="C257" s="16">
        <v>26</v>
      </c>
      <c r="D257" s="15">
        <f>C257/147</f>
        <v>0.17687074829931973</v>
      </c>
    </row>
    <row r="258" spans="2:4" ht="18" customHeight="1">
      <c r="B258" s="23" t="s">
        <v>91</v>
      </c>
      <c r="C258" s="16">
        <v>53</v>
      </c>
      <c r="D258" s="15">
        <f>C258/147</f>
        <v>0.36054421768707484</v>
      </c>
    </row>
    <row r="259" spans="2:40" ht="18" customHeight="1">
      <c r="B259" s="23" t="s">
        <v>92</v>
      </c>
      <c r="C259" s="16">
        <v>7</v>
      </c>
      <c r="D259" s="15">
        <f>C259/147</f>
        <v>0.047619047619047616</v>
      </c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2:40" ht="18" customHeight="1">
      <c r="B260" s="23" t="s">
        <v>93</v>
      </c>
      <c r="C260" s="16">
        <v>3</v>
      </c>
      <c r="D260" s="15">
        <f>C260/147</f>
        <v>0.02040816326530612</v>
      </c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2:40" ht="18" customHeight="1" thickBot="1">
      <c r="B261" s="24" t="s">
        <v>196</v>
      </c>
      <c r="C261" s="17">
        <f>SUM(C256:C260)</f>
        <v>147</v>
      </c>
      <c r="D261" s="18">
        <f>SUM(D256:D260)</f>
        <v>1</v>
      </c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8:40" ht="13.5">
      <c r="H262" s="3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2:40" ht="13.5">
      <c r="B263" t="s">
        <v>83</v>
      </c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ht="13.5">
      <c r="A264" s="2" t="s">
        <v>134</v>
      </c>
      <c r="B264" t="s">
        <v>133</v>
      </c>
      <c r="M264" s="26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7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2:40" ht="13.5">
      <c r="B265" s="1"/>
      <c r="J265" s="1"/>
      <c r="K265" s="1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9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2:40" ht="13.5">
      <c r="B266" s="1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9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2:40" ht="13.5" customHeight="1">
      <c r="B267" s="1"/>
      <c r="K267" s="41" t="s">
        <v>195</v>
      </c>
      <c r="L267" s="42" t="s">
        <v>203</v>
      </c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9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2:40" ht="13.5" customHeight="1">
      <c r="B268" s="1"/>
      <c r="K268" s="41"/>
      <c r="L268" s="42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9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2:40" ht="13.5" customHeight="1">
      <c r="B269" s="1"/>
      <c r="K269" s="39" t="s">
        <v>204</v>
      </c>
      <c r="L269" s="40">
        <v>3.3</v>
      </c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9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2:40" ht="13.5" customHeight="1">
      <c r="B270" s="1"/>
      <c r="K270" s="39"/>
      <c r="L270" s="40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2:40" ht="13.5">
      <c r="B271" s="1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2:40" ht="13.5">
      <c r="B272" s="1"/>
      <c r="M272" s="26"/>
      <c r="N272" s="29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2:40" ht="13.5">
      <c r="B273" s="1"/>
      <c r="M273" s="26"/>
      <c r="N273" s="29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2:40" ht="13.5">
      <c r="B274" s="1"/>
      <c r="M274" s="26"/>
      <c r="N274" s="29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2:40" ht="13.5">
      <c r="B275" s="1"/>
      <c r="M275" s="26"/>
      <c r="N275" s="29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2:40" ht="13.5">
      <c r="B276" s="1"/>
      <c r="M276" s="26"/>
      <c r="N276" s="29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2:40" ht="13.5">
      <c r="B277" s="1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2:40" ht="13.5">
      <c r="B278" s="1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2:40" ht="13.5">
      <c r="B279" s="1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2:40" ht="13.5">
      <c r="B280" s="1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2:40" ht="13.5">
      <c r="B281" s="1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 ht="13.5">
      <c r="A282" s="2" t="s">
        <v>135</v>
      </c>
      <c r="B282" t="s">
        <v>141</v>
      </c>
      <c r="L282" s="26"/>
      <c r="M282" s="26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2:40" ht="13.5">
      <c r="B283" s="1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2:40" ht="13.5" customHeight="1">
      <c r="B284" s="1" t="s">
        <v>200</v>
      </c>
      <c r="C284">
        <v>2</v>
      </c>
      <c r="K284" s="41" t="s">
        <v>195</v>
      </c>
      <c r="L284" s="41" t="s">
        <v>203</v>
      </c>
      <c r="M284" s="26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2:40" ht="13.5" customHeight="1">
      <c r="B285" s="1"/>
      <c r="K285" s="41"/>
      <c r="L285" s="41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2:25" ht="13.5" customHeight="1">
      <c r="B286" s="1"/>
      <c r="K286" s="39" t="s">
        <v>205</v>
      </c>
      <c r="L286" s="39">
        <v>5.3</v>
      </c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2:12" ht="13.5" customHeight="1">
      <c r="B287" s="1"/>
      <c r="K287" s="39"/>
      <c r="L287" s="39"/>
    </row>
    <row r="288" ht="13.5">
      <c r="B288" s="1"/>
    </row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spans="1:36" ht="13.5">
      <c r="A298" s="2" t="s">
        <v>136</v>
      </c>
      <c r="B298" t="s">
        <v>142</v>
      </c>
      <c r="M298" s="28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</row>
    <row r="299" spans="2:36" ht="13.5">
      <c r="B299" s="1"/>
      <c r="M299" s="28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</row>
    <row r="300" spans="11:36" ht="13.5" customHeight="1">
      <c r="K300" s="41" t="s">
        <v>195</v>
      </c>
      <c r="L300" s="41" t="s">
        <v>203</v>
      </c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</row>
    <row r="301" spans="11:36" ht="13.5" customHeight="1">
      <c r="K301" s="41"/>
      <c r="L301" s="41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</row>
    <row r="302" spans="11:36" ht="13.5" customHeight="1">
      <c r="K302" s="39" t="s">
        <v>206</v>
      </c>
      <c r="L302" s="39">
        <v>2.7</v>
      </c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</row>
    <row r="303" spans="11:36" ht="13.5" customHeight="1">
      <c r="K303" s="39"/>
      <c r="L303" s="39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</row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spans="13:29" ht="13.5"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3:29" ht="13.5"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ht="13.5">
      <c r="A315" s="2" t="s">
        <v>137</v>
      </c>
      <c r="B315" t="s">
        <v>143</v>
      </c>
      <c r="M315" s="26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3:29" ht="13.5">
      <c r="M316" s="26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1:29" ht="13.5">
      <c r="K317" s="41" t="s">
        <v>195</v>
      </c>
      <c r="L317" s="41" t="s">
        <v>203</v>
      </c>
      <c r="M317" s="26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1:29" ht="13.5">
      <c r="K318" s="41"/>
      <c r="L318" s="41"/>
      <c r="M318" s="26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1:29" ht="13.5">
      <c r="K319" s="39" t="s">
        <v>207</v>
      </c>
      <c r="L319" s="39">
        <v>7.4</v>
      </c>
      <c r="M319" s="26"/>
      <c r="N319" s="27"/>
      <c r="O319" s="26"/>
      <c r="P319" s="30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1:29" ht="13.5">
      <c r="K320" s="39"/>
      <c r="L320" s="39"/>
      <c r="M320" s="26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3:29" ht="13.5">
      <c r="M321" s="26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3:29" ht="13.5">
      <c r="M322" s="26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3:29" ht="13.5">
      <c r="M323" s="26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3:29" ht="13.5">
      <c r="M324" s="26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3:29" ht="13.5">
      <c r="M325" s="26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3:29" ht="13.5">
      <c r="M326" s="26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3:29" ht="13.5">
      <c r="M327" s="26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3:29" ht="13.5">
      <c r="M328" s="26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3:29" ht="13.5">
      <c r="M329" s="26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3:29" ht="13.5">
      <c r="M330" s="26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3:29" ht="13.5"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ht="13.5">
      <c r="A332" s="2" t="s">
        <v>138</v>
      </c>
      <c r="B332" t="s">
        <v>144</v>
      </c>
      <c r="M332" s="26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3:29" ht="13.5">
      <c r="M333" s="26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1:29" ht="13.5" customHeight="1">
      <c r="K334" s="41" t="s">
        <v>195</v>
      </c>
      <c r="L334" s="41" t="s">
        <v>203</v>
      </c>
      <c r="M334" s="26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1:29" ht="13.5" customHeight="1">
      <c r="K335" s="41"/>
      <c r="L335" s="41"/>
      <c r="M335" s="26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1:29" ht="13.5" customHeight="1">
      <c r="K336" s="39" t="s">
        <v>204</v>
      </c>
      <c r="L336" s="39">
        <v>3.3</v>
      </c>
      <c r="M336" s="26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1:29" ht="13.5" customHeight="1">
      <c r="K337" s="39"/>
      <c r="L337" s="39"/>
      <c r="M337" s="26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3:29" ht="13.5">
      <c r="M338" s="26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3:29" ht="13.5">
      <c r="M339" s="26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3:29" ht="13.5">
      <c r="M340" s="26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3:29" ht="13.5">
      <c r="M341" s="26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3:29" ht="13.5">
      <c r="M342" s="26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3:29" ht="13.5">
      <c r="M343" s="26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3:29" ht="13.5">
      <c r="M344" s="26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3:29" ht="13.5">
      <c r="M345" s="26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3:29" ht="13.5">
      <c r="M346" s="26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3:29" ht="13.5">
      <c r="M347" s="26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3:29" ht="13.5">
      <c r="M348" s="26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3:29" ht="13.5">
      <c r="M349" s="26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3:29" ht="13.5">
      <c r="M350" s="26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2:29" ht="13.5">
      <c r="B351" s="1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3:29" ht="13.5"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3:29" ht="13.5"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ht="13.5">
      <c r="A354" s="2" t="s">
        <v>139</v>
      </c>
      <c r="B354" t="s">
        <v>140</v>
      </c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3:29" ht="13.5"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3:29" ht="13.5"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ht="13.5">
      <c r="A357" s="12" t="s">
        <v>201</v>
      </c>
      <c r="B357" s="25" t="s">
        <v>200</v>
      </c>
      <c r="C357" s="12">
        <v>2</v>
      </c>
      <c r="D357" s="12">
        <v>3</v>
      </c>
      <c r="E357" s="12">
        <v>4</v>
      </c>
      <c r="F357" s="12">
        <v>5</v>
      </c>
      <c r="G357" s="12">
        <v>6</v>
      </c>
      <c r="H357" s="12">
        <v>7</v>
      </c>
      <c r="I357" s="12">
        <v>8</v>
      </c>
      <c r="J357" s="12">
        <v>9</v>
      </c>
      <c r="K357" s="12">
        <v>10</v>
      </c>
      <c r="L357" s="12" t="s">
        <v>195</v>
      </c>
      <c r="M357" s="12" t="s">
        <v>202</v>
      </c>
      <c r="N357" s="12" t="s">
        <v>208</v>
      </c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ht="13.5">
      <c r="A358" s="12">
        <v>19</v>
      </c>
      <c r="B358" s="12">
        <v>29</v>
      </c>
      <c r="C358" s="12">
        <v>9</v>
      </c>
      <c r="D358" s="12">
        <v>13</v>
      </c>
      <c r="E358" s="12">
        <v>8</v>
      </c>
      <c r="F358" s="12">
        <v>25</v>
      </c>
      <c r="G358" s="12">
        <v>3</v>
      </c>
      <c r="H358" s="12">
        <v>4</v>
      </c>
      <c r="I358" s="12">
        <v>3</v>
      </c>
      <c r="J358" s="12">
        <v>2</v>
      </c>
      <c r="K358" s="12">
        <v>0</v>
      </c>
      <c r="L358" s="12">
        <f>SUM(B358:K358)</f>
        <v>96</v>
      </c>
      <c r="M358" s="12">
        <f>0.5*B358+2*C358+3*D358+4*E358+5*F358+6*G358+7*H358+8*I358+9*J358+10*K358</f>
        <v>316.5</v>
      </c>
      <c r="N358" s="31">
        <f>M358/L358</f>
        <v>3.296875</v>
      </c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ht="13.5">
      <c r="A359" s="12">
        <v>20</v>
      </c>
      <c r="B359" s="12">
        <v>11</v>
      </c>
      <c r="C359" s="12">
        <v>7</v>
      </c>
      <c r="D359" s="12">
        <v>6</v>
      </c>
      <c r="E359" s="12">
        <v>7</v>
      </c>
      <c r="F359" s="12">
        <v>19</v>
      </c>
      <c r="G359" s="12">
        <v>14</v>
      </c>
      <c r="H359" s="12">
        <v>9</v>
      </c>
      <c r="I359" s="12">
        <v>9</v>
      </c>
      <c r="J359" s="12">
        <v>6</v>
      </c>
      <c r="K359" s="12">
        <v>7</v>
      </c>
      <c r="L359" s="12">
        <f>SUM(B359:K359)</f>
        <v>95</v>
      </c>
      <c r="M359" s="12">
        <f>0.5*B359+2*C359+3*D359+4*E359+5*F359+6*G359+7*H359+8*I359+9*J359+10*K359</f>
        <v>503.5</v>
      </c>
      <c r="N359" s="31">
        <f>M359/L359</f>
        <v>5.3</v>
      </c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ht="13.5">
      <c r="A360" s="12">
        <v>21</v>
      </c>
      <c r="B360" s="12">
        <v>34</v>
      </c>
      <c r="C360" s="12">
        <v>25</v>
      </c>
      <c r="D360" s="12">
        <v>12</v>
      </c>
      <c r="E360" s="12">
        <v>11</v>
      </c>
      <c r="F360" s="12">
        <v>14</v>
      </c>
      <c r="G360" s="12">
        <v>8</v>
      </c>
      <c r="H360" s="12">
        <v>3</v>
      </c>
      <c r="I360" s="12">
        <v>1</v>
      </c>
      <c r="J360" s="12">
        <v>0</v>
      </c>
      <c r="K360" s="12">
        <v>0</v>
      </c>
      <c r="L360" s="12">
        <f>SUM(B360:K360)</f>
        <v>108</v>
      </c>
      <c r="M360" s="12">
        <f>0.5*B360+2*C360+3*D360+4*E360+5*F360+6*G360+7*H360+8*I360+9*J360+10*K360</f>
        <v>294</v>
      </c>
      <c r="N360" s="31">
        <f>M360/L360</f>
        <v>2.7222222222222223</v>
      </c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ht="13.5">
      <c r="A361" s="12">
        <v>22</v>
      </c>
      <c r="B361" s="12">
        <v>58</v>
      </c>
      <c r="C361" s="12">
        <v>14</v>
      </c>
      <c r="D361" s="12">
        <v>13</v>
      </c>
      <c r="E361" s="12">
        <v>2</v>
      </c>
      <c r="F361" s="12">
        <v>8</v>
      </c>
      <c r="G361" s="12">
        <v>0</v>
      </c>
      <c r="H361" s="12">
        <v>1</v>
      </c>
      <c r="I361" s="12">
        <v>0</v>
      </c>
      <c r="J361" s="12">
        <v>0</v>
      </c>
      <c r="K361" s="12">
        <v>1</v>
      </c>
      <c r="L361" s="12">
        <f>SUM(B361:K361)</f>
        <v>97</v>
      </c>
      <c r="M361" s="12">
        <f>0.5*B361+2*C361+3*D361+4*E361+5*F361+6*G361+7*H361+8*I361+9*J361+10*K361</f>
        <v>161</v>
      </c>
      <c r="N361" s="31">
        <f>M361/L361</f>
        <v>1.6597938144329898</v>
      </c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ht="13.5">
      <c r="A362" s="12">
        <v>23</v>
      </c>
      <c r="B362" s="12">
        <v>5</v>
      </c>
      <c r="C362" s="12">
        <v>0</v>
      </c>
      <c r="D362" s="12">
        <v>3</v>
      </c>
      <c r="E362" s="12">
        <v>2</v>
      </c>
      <c r="F362" s="12">
        <v>10</v>
      </c>
      <c r="G362" s="12">
        <v>7</v>
      </c>
      <c r="H362" s="12">
        <v>11</v>
      </c>
      <c r="I362" s="12">
        <v>11</v>
      </c>
      <c r="J362" s="12">
        <v>4</v>
      </c>
      <c r="K362" s="12">
        <v>32</v>
      </c>
      <c r="L362" s="12">
        <f>SUM(B362:K362)</f>
        <v>85</v>
      </c>
      <c r="M362" s="12">
        <f>0.5*B362+2*C362+3*D362+4*E362+5*F362+6*G362+7*H362+8*I362+9*J362+10*K362</f>
        <v>632.5</v>
      </c>
      <c r="N362" s="31">
        <f>M362/L362</f>
        <v>7.4411764705882355</v>
      </c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3:29" ht="13.5"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3:29" ht="13.5"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6" ht="13.5">
      <c r="B366" t="s">
        <v>84</v>
      </c>
    </row>
  </sheetData>
  <mergeCells count="21">
    <mergeCell ref="A1:L1"/>
    <mergeCell ref="K334:K335"/>
    <mergeCell ref="L334:L335"/>
    <mergeCell ref="K336:K337"/>
    <mergeCell ref="L336:L337"/>
    <mergeCell ref="K317:K318"/>
    <mergeCell ref="L317:L318"/>
    <mergeCell ref="K319:K320"/>
    <mergeCell ref="L319:L320"/>
    <mergeCell ref="K300:K301"/>
    <mergeCell ref="L300:L301"/>
    <mergeCell ref="K302:K303"/>
    <mergeCell ref="L302:L303"/>
    <mergeCell ref="K284:K285"/>
    <mergeCell ref="L284:L285"/>
    <mergeCell ref="K286:K287"/>
    <mergeCell ref="L286:L287"/>
    <mergeCell ref="K269:K270"/>
    <mergeCell ref="L269:L270"/>
    <mergeCell ref="K267:K268"/>
    <mergeCell ref="L267:L268"/>
  </mergeCells>
  <printOptions/>
  <pageMargins left="0.29" right="0.21" top="1" bottom="1" header="0.5" footer="0.5"/>
  <pageSetup horizontalDpi="180" verticalDpi="180" orientation="portrait" paperSize="9" r:id="rId2"/>
  <rowBreaks count="5" manualBreakCount="5">
    <brk id="40" max="255" man="1"/>
    <brk id="82" max="255" man="1"/>
    <brk id="163" max="255" man="1"/>
    <brk id="205" max="255" man="1"/>
    <brk id="2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33">
      <selection activeCell="A45" sqref="A45"/>
    </sheetView>
  </sheetViews>
  <sheetFormatPr defaultColWidth="8.88671875" defaultRowHeight="13.5"/>
  <cols>
    <col min="1" max="1" width="7.10546875" style="32" customWidth="1"/>
    <col min="2" max="16384" width="8.88671875" style="32" customWidth="1"/>
  </cols>
  <sheetData>
    <row r="1" ht="18.75">
      <c r="A1" s="37" t="s">
        <v>209</v>
      </c>
    </row>
    <row r="3" ht="20.25">
      <c r="A3" s="33" t="s">
        <v>210</v>
      </c>
    </row>
    <row r="4" ht="14.25">
      <c r="A4" s="34"/>
    </row>
    <row r="5" ht="14.25">
      <c r="A5" s="35" t="s">
        <v>211</v>
      </c>
    </row>
    <row r="6" ht="14.25">
      <c r="A6" s="35" t="s">
        <v>212</v>
      </c>
    </row>
    <row r="7" ht="14.25">
      <c r="A7" s="35" t="s">
        <v>213</v>
      </c>
    </row>
    <row r="8" ht="14.25">
      <c r="A8" s="35" t="s">
        <v>214</v>
      </c>
    </row>
    <row r="9" ht="14.25">
      <c r="A9" s="35" t="s">
        <v>215</v>
      </c>
    </row>
    <row r="10" ht="14.25">
      <c r="A10" s="35" t="s">
        <v>216</v>
      </c>
    </row>
    <row r="11" ht="14.25">
      <c r="A11" s="35" t="s">
        <v>217</v>
      </c>
    </row>
    <row r="12" ht="14.25">
      <c r="A12" s="35" t="s">
        <v>218</v>
      </c>
    </row>
    <row r="13" ht="14.25">
      <c r="A13" s="35" t="s">
        <v>219</v>
      </c>
    </row>
    <row r="14" ht="14.25">
      <c r="A14" s="35" t="s">
        <v>220</v>
      </c>
    </row>
    <row r="15" ht="14.25">
      <c r="A15" s="35" t="s">
        <v>221</v>
      </c>
    </row>
    <row r="16" ht="14.25">
      <c r="A16" s="35" t="s">
        <v>222</v>
      </c>
    </row>
    <row r="17" ht="14.25">
      <c r="A17" s="35" t="s">
        <v>223</v>
      </c>
    </row>
    <row r="18" ht="14.25">
      <c r="A18" s="35" t="s">
        <v>224</v>
      </c>
    </row>
    <row r="19" ht="14.25">
      <c r="A19" s="35" t="s">
        <v>225</v>
      </c>
    </row>
    <row r="20" ht="14.25">
      <c r="A20" s="35" t="s">
        <v>226</v>
      </c>
    </row>
    <row r="22" ht="20.25">
      <c r="A22" s="36" t="s">
        <v>227</v>
      </c>
    </row>
    <row r="23" ht="13.5">
      <c r="A23" s="13"/>
    </row>
    <row r="24" ht="14.25">
      <c r="A24" s="35" t="s">
        <v>228</v>
      </c>
    </row>
    <row r="25" ht="14.25">
      <c r="A25" s="35" t="s">
        <v>229</v>
      </c>
    </row>
    <row r="26" ht="14.25">
      <c r="A26" s="35" t="s">
        <v>230</v>
      </c>
    </row>
    <row r="27" ht="14.25">
      <c r="A27" s="35" t="s">
        <v>231</v>
      </c>
    </row>
    <row r="28" ht="14.25">
      <c r="A28" s="35" t="s">
        <v>232</v>
      </c>
    </row>
    <row r="29" ht="14.25">
      <c r="A29" s="35" t="s">
        <v>233</v>
      </c>
    </row>
    <row r="30" ht="14.25">
      <c r="A30" s="35" t="s">
        <v>234</v>
      </c>
    </row>
    <row r="31" ht="14.25">
      <c r="A31" s="35" t="s">
        <v>235</v>
      </c>
    </row>
    <row r="32" ht="14.25">
      <c r="A32" s="35" t="s">
        <v>236</v>
      </c>
    </row>
    <row r="33" ht="14.25">
      <c r="A33" s="35" t="s">
        <v>237</v>
      </c>
    </row>
    <row r="34" ht="14.25">
      <c r="A34" s="35" t="s">
        <v>238</v>
      </c>
    </row>
    <row r="35" ht="14.25">
      <c r="A35" s="35" t="s">
        <v>239</v>
      </c>
    </row>
    <row r="36" ht="14.25">
      <c r="A36" s="35" t="s">
        <v>240</v>
      </c>
    </row>
    <row r="37" ht="14.25">
      <c r="A37" s="35" t="s">
        <v>241</v>
      </c>
    </row>
    <row r="38" ht="14.25">
      <c r="A38" s="35" t="s">
        <v>242</v>
      </c>
    </row>
    <row r="39" ht="14.25">
      <c r="A39" s="35" t="s">
        <v>243</v>
      </c>
    </row>
    <row r="40" ht="14.25">
      <c r="A40" s="35" t="s">
        <v>244</v>
      </c>
    </row>
    <row r="41" ht="14.25">
      <c r="A41" s="35" t="s">
        <v>245</v>
      </c>
    </row>
    <row r="42" ht="14.25">
      <c r="A42" s="35" t="s">
        <v>246</v>
      </c>
    </row>
    <row r="43" ht="14.25">
      <c r="A43" s="35" t="s">
        <v>247</v>
      </c>
    </row>
    <row r="44" ht="14.25">
      <c r="A44" s="35" t="s">
        <v>248</v>
      </c>
    </row>
    <row r="45" ht="14.25">
      <c r="A45" s="35" t="s">
        <v>251</v>
      </c>
    </row>
    <row r="46" ht="14.25">
      <c r="A46" s="35" t="s">
        <v>249</v>
      </c>
    </row>
    <row r="47" ht="14.25">
      <c r="A47" s="35" t="s">
        <v>250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 seung gwon</dc:creator>
  <cp:keywords/>
  <dc:description/>
  <cp:lastModifiedBy>User</cp:lastModifiedBy>
  <cp:lastPrinted>2011-10-05T23:57:26Z</cp:lastPrinted>
  <dcterms:created xsi:type="dcterms:W3CDTF">1999-06-22T06:27:09Z</dcterms:created>
  <dcterms:modified xsi:type="dcterms:W3CDTF">2011-10-06T00:09:01Z</dcterms:modified>
  <cp:category/>
  <cp:version/>
  <cp:contentType/>
  <cp:contentStatus/>
</cp:coreProperties>
</file>