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75"/>
  </bookViews>
  <sheets>
    <sheet name="소독약 배합표" sheetId="2" r:id="rId1"/>
    <sheet name="알콜계산표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C5" i="3"/>
  <c r="C6"/>
  <c r="C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9"/>
  <c r="C8"/>
  <c r="D23" i="2"/>
  <c r="D22"/>
  <c r="C22"/>
  <c r="D21"/>
  <c r="D20"/>
  <c r="C20"/>
  <c r="D19"/>
  <c r="D18"/>
  <c r="C18"/>
  <c r="D17"/>
  <c r="C17"/>
  <c r="D16"/>
  <c r="C16"/>
  <c r="D15"/>
  <c r="D14"/>
  <c r="C14"/>
  <c r="D13"/>
  <c r="C13"/>
  <c r="D12"/>
  <c r="C12"/>
  <c r="D11"/>
  <c r="D10"/>
  <c r="C10"/>
  <c r="D9"/>
  <c r="C9"/>
  <c r="D8"/>
  <c r="C8"/>
  <c r="D7"/>
  <c r="G6"/>
  <c r="D6"/>
  <c r="C6"/>
  <c r="G5"/>
  <c r="D5"/>
  <c r="C5"/>
  <c r="C4"/>
  <c r="C23" s="1"/>
  <c r="C21" l="1"/>
  <c r="C7"/>
  <c r="C11"/>
  <c r="C15"/>
  <c r="C19"/>
</calcChain>
</file>

<file path=xl/sharedStrings.xml><?xml version="1.0" encoding="utf-8"?>
<sst xmlns="http://schemas.openxmlformats.org/spreadsheetml/2006/main" count="15" uniqueCount="13">
  <si>
    <t>5%락스
(밀리리터)</t>
    <phoneticPr fontId="1" type="noConversion"/>
  </si>
  <si>
    <t>수돗물
(리터, kg)</t>
    <phoneticPr fontId="1" type="noConversion"/>
  </si>
  <si>
    <t>94%에탄올
원액 (리터, kg)</t>
    <phoneticPr fontId="1" type="noConversion"/>
  </si>
  <si>
    <t>94%에탄올을 72% 희석 배합표</t>
    <phoneticPr fontId="1" type="noConversion"/>
  </si>
  <si>
    <t>에탄올
원액 (리터, kg)</t>
    <phoneticPr fontId="1" type="noConversion"/>
  </si>
  <si>
    <t>에탄올을 72%로 희석하는 배합표</t>
    <phoneticPr fontId="1" type="noConversion"/>
  </si>
  <si>
    <t>4% 락스
(밀리리터)</t>
    <phoneticPr fontId="1" type="noConversion"/>
  </si>
  <si>
    <t>※ 1리터 ℓ = 1000 밀리리터 ㎖ = 1000 cc</t>
    <phoneticPr fontId="1" type="noConversion"/>
  </si>
  <si>
    <t xml:space="preserve"> </t>
    <phoneticPr fontId="1" type="noConversion"/>
  </si>
  <si>
    <t xml:space="preserve">   1kg = 1000g,  수돗물 1리터 = 1kg</t>
    <phoneticPr fontId="1" type="noConversion"/>
  </si>
  <si>
    <t>※ 준비물 : 물통, 자바라, 저울, 계량컵(물약병).</t>
    <phoneticPr fontId="1" type="noConversion"/>
  </si>
  <si>
    <t>차아염소산나트륨 (가정용 락스) 
1000ppm 희석 배합표</t>
    <phoneticPr fontId="1" type="noConversion"/>
  </si>
  <si>
    <t>※ 아래 노란칸에 에탄올 도수를 적고 엔터를 치시오.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</si>
</sst>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0070C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5"/>
  <sheetViews>
    <sheetView showGridLines="0" showRowColHeaders="0" tabSelected="1" zoomScale="80" zoomScaleNormal="80" zoomScaleSheetLayoutView="112" workbookViewId="0">
      <selection activeCell="B1" sqref="B1:D1"/>
    </sheetView>
  </sheetViews>
  <sheetFormatPr defaultRowHeight="20.25"/>
  <cols>
    <col min="1" max="1" width="5.25" style="1" customWidth="1"/>
    <col min="2" max="4" width="13.375" style="1" customWidth="1"/>
    <col min="5" max="5" width="7.375" style="1" customWidth="1"/>
    <col min="6" max="6" width="18.125" style="1" customWidth="1"/>
    <col min="7" max="7" width="13.25" style="1" customWidth="1"/>
    <col min="8" max="16384" width="9" style="1"/>
  </cols>
  <sheetData>
    <row r="1" spans="2:18" s="8" customFormat="1" ht="45" customHeight="1">
      <c r="B1" s="13" t="s">
        <v>11</v>
      </c>
      <c r="C1" s="13"/>
      <c r="D1" s="13"/>
      <c r="F1" s="9" t="s">
        <v>3</v>
      </c>
    </row>
    <row r="2" spans="2:18" ht="12" customHeight="1"/>
    <row r="3" spans="2:18" ht="40.5" customHeight="1">
      <c r="B3" s="3" t="s">
        <v>1</v>
      </c>
      <c r="C3" s="3" t="s">
        <v>6</v>
      </c>
      <c r="D3" s="3" t="s">
        <v>0</v>
      </c>
      <c r="E3" s="2"/>
      <c r="F3" s="6" t="s">
        <v>2</v>
      </c>
      <c r="G3" s="3" t="s">
        <v>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28.5" customHeight="1">
      <c r="B4" s="4">
        <v>1</v>
      </c>
      <c r="C4" s="5">
        <f>12.5</f>
        <v>12.5</v>
      </c>
      <c r="D4" s="4">
        <v>10</v>
      </c>
      <c r="E4" s="2"/>
      <c r="F4" s="4">
        <v>0.1</v>
      </c>
      <c r="G4" s="7">
        <f>0.94*F4/0.72-F4</f>
        <v>3.0555555555555558E-2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28.5" customHeight="1">
      <c r="B5" s="4">
        <v>2</v>
      </c>
      <c r="C5" s="5">
        <f>$C$4*B5</f>
        <v>25</v>
      </c>
      <c r="D5" s="4">
        <f>$D$4*B5</f>
        <v>20</v>
      </c>
      <c r="E5" s="2"/>
      <c r="F5" s="4">
        <v>0.3</v>
      </c>
      <c r="G5" s="7">
        <f>0.94*F5/0.72-F5</f>
        <v>9.1666666666666674E-2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28.5" customHeight="1">
      <c r="B6" s="4">
        <v>3</v>
      </c>
      <c r="C6" s="5">
        <f t="shared" ref="C6:C23" si="0">$C$4*B6</f>
        <v>37.5</v>
      </c>
      <c r="D6" s="4">
        <f t="shared" ref="D6:D23" si="1">$D$4*B6</f>
        <v>30</v>
      </c>
      <c r="E6" s="2"/>
      <c r="F6" s="4">
        <v>0.5</v>
      </c>
      <c r="G6" s="7">
        <f t="shared" ref="G6" si="2">0.94*F6/0.72-F6</f>
        <v>0.15277777777777779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28.5" customHeight="1">
      <c r="B7" s="4">
        <v>4</v>
      </c>
      <c r="C7" s="5">
        <f t="shared" si="0"/>
        <v>50</v>
      </c>
      <c r="D7" s="4">
        <f t="shared" si="1"/>
        <v>40</v>
      </c>
      <c r="E7" s="2"/>
      <c r="F7" s="4">
        <v>1</v>
      </c>
      <c r="G7" s="7">
        <f>0.94/0.72-F7</f>
        <v>0.30555555555555558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28.5" customHeight="1">
      <c r="B8" s="4">
        <v>5</v>
      </c>
      <c r="C8" s="5">
        <f t="shared" si="0"/>
        <v>62.5</v>
      </c>
      <c r="D8" s="4">
        <f t="shared" si="1"/>
        <v>50</v>
      </c>
      <c r="E8" s="2"/>
      <c r="F8" s="4">
        <v>2</v>
      </c>
      <c r="G8" s="7">
        <f>0.94*F8/0.72-F8</f>
        <v>0.61111111111111116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28.5" customHeight="1">
      <c r="B9" s="4">
        <v>6</v>
      </c>
      <c r="C9" s="5">
        <f t="shared" si="0"/>
        <v>75</v>
      </c>
      <c r="D9" s="4">
        <f t="shared" si="1"/>
        <v>60</v>
      </c>
      <c r="E9" s="2"/>
      <c r="F9" s="4">
        <v>3</v>
      </c>
      <c r="G9" s="7">
        <f t="shared" ref="G9:G26" si="3">0.94*F9/0.72-F9</f>
        <v>0.91666666666666652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28.5" customHeight="1">
      <c r="B10" s="4">
        <v>7</v>
      </c>
      <c r="C10" s="5">
        <f t="shared" si="0"/>
        <v>87.5</v>
      </c>
      <c r="D10" s="4">
        <f t="shared" si="1"/>
        <v>70</v>
      </c>
      <c r="E10" s="2"/>
      <c r="F10" s="4">
        <v>4</v>
      </c>
      <c r="G10" s="7">
        <f t="shared" si="3"/>
        <v>1.2222222222222223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28.5" customHeight="1">
      <c r="B11" s="4">
        <v>8</v>
      </c>
      <c r="C11" s="5">
        <f t="shared" si="0"/>
        <v>100</v>
      </c>
      <c r="D11" s="4">
        <f t="shared" si="1"/>
        <v>80</v>
      </c>
      <c r="E11" s="2"/>
      <c r="F11" s="4">
        <v>5</v>
      </c>
      <c r="G11" s="7">
        <f t="shared" si="3"/>
        <v>1.5277777777777768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28.5" customHeight="1">
      <c r="B12" s="4">
        <v>9</v>
      </c>
      <c r="C12" s="5">
        <f t="shared" si="0"/>
        <v>112.5</v>
      </c>
      <c r="D12" s="4">
        <f t="shared" si="1"/>
        <v>90</v>
      </c>
      <c r="E12" s="2"/>
      <c r="F12" s="4">
        <v>6</v>
      </c>
      <c r="G12" s="7">
        <f t="shared" si="3"/>
        <v>1.833333333333333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28.5" customHeight="1">
      <c r="B13" s="4">
        <v>10</v>
      </c>
      <c r="C13" s="5">
        <f t="shared" si="0"/>
        <v>125</v>
      </c>
      <c r="D13" s="4">
        <f t="shared" si="1"/>
        <v>100</v>
      </c>
      <c r="E13" s="2"/>
      <c r="F13" s="4">
        <v>7</v>
      </c>
      <c r="G13" s="7">
        <f t="shared" si="3"/>
        <v>2.1388888888888893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28.5" customHeight="1">
      <c r="B14" s="4">
        <v>11</v>
      </c>
      <c r="C14" s="5">
        <f t="shared" si="0"/>
        <v>137.5</v>
      </c>
      <c r="D14" s="4">
        <f t="shared" si="1"/>
        <v>110</v>
      </c>
      <c r="E14" s="2"/>
      <c r="F14" s="4">
        <v>8</v>
      </c>
      <c r="G14" s="7">
        <f t="shared" si="3"/>
        <v>2.4444444444444446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28.5" customHeight="1">
      <c r="B15" s="4">
        <v>12</v>
      </c>
      <c r="C15" s="5">
        <f t="shared" si="0"/>
        <v>150</v>
      </c>
      <c r="D15" s="4">
        <f t="shared" si="1"/>
        <v>120</v>
      </c>
      <c r="E15" s="2"/>
      <c r="F15" s="4">
        <v>9</v>
      </c>
      <c r="G15" s="7">
        <f t="shared" si="3"/>
        <v>2.75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28.5" customHeight="1">
      <c r="B16" s="4">
        <v>13</v>
      </c>
      <c r="C16" s="5">
        <f t="shared" si="0"/>
        <v>162.5</v>
      </c>
      <c r="D16" s="4">
        <f t="shared" si="1"/>
        <v>130</v>
      </c>
      <c r="E16" s="2"/>
      <c r="F16" s="4">
        <v>10</v>
      </c>
      <c r="G16" s="7">
        <f t="shared" si="3"/>
        <v>3.0555555555555536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28.5" customHeight="1">
      <c r="B17" s="4">
        <v>14</v>
      </c>
      <c r="C17" s="5">
        <f t="shared" si="0"/>
        <v>175</v>
      </c>
      <c r="D17" s="4">
        <f t="shared" si="1"/>
        <v>140</v>
      </c>
      <c r="E17" s="2"/>
      <c r="F17" s="4">
        <v>11</v>
      </c>
      <c r="G17" s="7">
        <f t="shared" si="3"/>
        <v>3.3611111111111107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28.5" customHeight="1">
      <c r="B18" s="4">
        <v>15</v>
      </c>
      <c r="C18" s="5">
        <f t="shared" si="0"/>
        <v>187.5</v>
      </c>
      <c r="D18" s="4">
        <f t="shared" si="1"/>
        <v>150</v>
      </c>
      <c r="E18" s="2"/>
      <c r="F18" s="4">
        <v>12</v>
      </c>
      <c r="G18" s="7">
        <f t="shared" si="3"/>
        <v>3.6666666666666661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28.5" customHeight="1">
      <c r="B19" s="4">
        <v>16</v>
      </c>
      <c r="C19" s="5">
        <f t="shared" si="0"/>
        <v>200</v>
      </c>
      <c r="D19" s="4">
        <f t="shared" si="1"/>
        <v>160</v>
      </c>
      <c r="E19" s="2"/>
      <c r="F19" s="4">
        <v>13</v>
      </c>
      <c r="G19" s="7">
        <f t="shared" si="3"/>
        <v>3.9722222222222214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28.5" customHeight="1">
      <c r="B20" s="4">
        <v>17</v>
      </c>
      <c r="C20" s="5">
        <f t="shared" si="0"/>
        <v>212.5</v>
      </c>
      <c r="D20" s="4">
        <f t="shared" si="1"/>
        <v>170</v>
      </c>
      <c r="E20" s="2"/>
      <c r="F20" s="4">
        <v>14</v>
      </c>
      <c r="G20" s="7">
        <f t="shared" si="3"/>
        <v>4.2777777777777786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28.5" customHeight="1">
      <c r="B21" s="4">
        <v>18</v>
      </c>
      <c r="C21" s="5">
        <f t="shared" si="0"/>
        <v>225</v>
      </c>
      <c r="D21" s="4">
        <f t="shared" si="1"/>
        <v>180</v>
      </c>
      <c r="E21" s="2"/>
      <c r="F21" s="4">
        <v>15</v>
      </c>
      <c r="G21" s="7">
        <f t="shared" si="3"/>
        <v>4.5833333333333321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28.5" customHeight="1">
      <c r="B22" s="4">
        <v>19</v>
      </c>
      <c r="C22" s="5">
        <f t="shared" si="0"/>
        <v>237.5</v>
      </c>
      <c r="D22" s="4">
        <f t="shared" si="1"/>
        <v>190</v>
      </c>
      <c r="E22" s="2"/>
      <c r="F22" s="4">
        <v>16</v>
      </c>
      <c r="G22" s="7">
        <f t="shared" si="3"/>
        <v>4.8888888888888893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28.5" customHeight="1">
      <c r="B23" s="4">
        <v>20</v>
      </c>
      <c r="C23" s="5">
        <f t="shared" si="0"/>
        <v>250</v>
      </c>
      <c r="D23" s="4">
        <f t="shared" si="1"/>
        <v>200</v>
      </c>
      <c r="E23" s="2"/>
      <c r="F23" s="4">
        <v>17</v>
      </c>
      <c r="G23" s="7">
        <f t="shared" si="3"/>
        <v>5.1944444444444429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29.25" customHeight="1">
      <c r="B24" s="2"/>
      <c r="C24" s="2"/>
      <c r="D24" s="2"/>
      <c r="E24" s="2"/>
      <c r="F24" s="4">
        <v>18</v>
      </c>
      <c r="G24" s="7">
        <f t="shared" si="3"/>
        <v>5.5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29.25" customHeight="1">
      <c r="B25" s="1" t="s">
        <v>7</v>
      </c>
      <c r="F25" s="4">
        <v>19</v>
      </c>
      <c r="G25" s="7">
        <f t="shared" si="3"/>
        <v>5.8055555555555571</v>
      </c>
    </row>
    <row r="26" spans="2:18" ht="29.25" customHeight="1">
      <c r="B26" s="1" t="s">
        <v>9</v>
      </c>
      <c r="F26" s="4">
        <v>20</v>
      </c>
      <c r="G26" s="7">
        <f t="shared" si="3"/>
        <v>6.1111111111111072</v>
      </c>
    </row>
    <row r="27" spans="2:18" ht="24.75" customHeight="1">
      <c r="B27" s="1" t="s">
        <v>10</v>
      </c>
    </row>
    <row r="35" spans="3:3">
      <c r="C35" s="1" t="s">
        <v>8</v>
      </c>
    </row>
  </sheetData>
  <mergeCells count="1">
    <mergeCell ref="B1:D1"/>
  </mergeCells>
  <phoneticPr fontId="1" type="noConversion"/>
  <pageMargins left="0.25" right="0.25" top="0.38" bottom="0.44" header="0.3" footer="0.3"/>
  <pageSetup paperSize="9" scale="97" orientation="portrait" r:id="rId1"/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workbookViewId="0">
      <selection activeCell="A4" sqref="A4"/>
    </sheetView>
  </sheetViews>
  <sheetFormatPr defaultRowHeight="16.5"/>
  <cols>
    <col min="2" max="3" width="15" customWidth="1"/>
  </cols>
  <sheetData>
    <row r="2" spans="1:5" ht="20.25">
      <c r="B2" s="9" t="s">
        <v>5</v>
      </c>
      <c r="C2" s="8"/>
    </row>
    <row r="3" spans="1:5" ht="39.75" customHeight="1">
      <c r="A3" t="s">
        <v>12</v>
      </c>
      <c r="B3" s="1"/>
      <c r="C3" s="1"/>
    </row>
    <row r="4" spans="1:5" ht="60.75">
      <c r="A4" s="12">
        <v>94</v>
      </c>
      <c r="B4" s="6" t="s">
        <v>4</v>
      </c>
      <c r="C4" s="3" t="s">
        <v>1</v>
      </c>
    </row>
    <row r="5" spans="1:5" ht="20.25">
      <c r="B5" s="10">
        <v>0.1</v>
      </c>
      <c r="C5" s="7">
        <f>$A$4/100*B5/0.72-B5</f>
        <v>3.0555555555555558E-2</v>
      </c>
    </row>
    <row r="6" spans="1:5" ht="20.25">
      <c r="B6" s="10">
        <v>0.3</v>
      </c>
      <c r="C6" s="7">
        <f>$A$4/100*B6/0.72-B6</f>
        <v>9.1666666666666674E-2</v>
      </c>
    </row>
    <row r="7" spans="1:5" ht="20.25">
      <c r="B7" s="10">
        <v>0.5</v>
      </c>
      <c r="C7" s="7">
        <f>$A$4/100*B7/0.72-B7</f>
        <v>0.15277777777777779</v>
      </c>
    </row>
    <row r="8" spans="1:5" ht="20.25">
      <c r="B8" s="4">
        <v>1</v>
      </c>
      <c r="C8" s="7">
        <f>$A$4/100/0.72-B8</f>
        <v>0.30555555555555558</v>
      </c>
    </row>
    <row r="9" spans="1:5" ht="20.25">
      <c r="B9" s="4">
        <v>2</v>
      </c>
      <c r="C9" s="7">
        <f>$A$4/100*B9/0.72-B9</f>
        <v>0.61111111111111116</v>
      </c>
      <c r="E9" s="11"/>
    </row>
    <row r="10" spans="1:5" ht="20.25">
      <c r="B10" s="4">
        <v>3</v>
      </c>
      <c r="C10" s="7">
        <f t="shared" ref="C10:C27" si="0">$A$4/100*B10/0.72-B10</f>
        <v>0.91666666666666652</v>
      </c>
    </row>
    <row r="11" spans="1:5" ht="20.25">
      <c r="B11" s="4">
        <v>4</v>
      </c>
      <c r="C11" s="7">
        <f t="shared" si="0"/>
        <v>1.2222222222222223</v>
      </c>
    </row>
    <row r="12" spans="1:5" ht="20.25">
      <c r="B12" s="4">
        <v>5</v>
      </c>
      <c r="C12" s="7">
        <f t="shared" si="0"/>
        <v>1.5277777777777768</v>
      </c>
    </row>
    <row r="13" spans="1:5" ht="20.25">
      <c r="B13" s="4">
        <v>6</v>
      </c>
      <c r="C13" s="7">
        <f t="shared" si="0"/>
        <v>1.833333333333333</v>
      </c>
    </row>
    <row r="14" spans="1:5" ht="20.25">
      <c r="B14" s="4">
        <v>7</v>
      </c>
      <c r="C14" s="7">
        <f t="shared" si="0"/>
        <v>2.1388888888888893</v>
      </c>
    </row>
    <row r="15" spans="1:5" ht="20.25">
      <c r="B15" s="4">
        <v>8</v>
      </c>
      <c r="C15" s="7">
        <f t="shared" si="0"/>
        <v>2.4444444444444446</v>
      </c>
    </row>
    <row r="16" spans="1:5" ht="20.25">
      <c r="B16" s="4">
        <v>9</v>
      </c>
      <c r="C16" s="7">
        <f t="shared" si="0"/>
        <v>2.75</v>
      </c>
    </row>
    <row r="17" spans="2:3" ht="20.25">
      <c r="B17" s="4">
        <v>10</v>
      </c>
      <c r="C17" s="7">
        <f t="shared" si="0"/>
        <v>3.0555555555555536</v>
      </c>
    </row>
    <row r="18" spans="2:3" ht="20.25">
      <c r="B18" s="4">
        <v>11</v>
      </c>
      <c r="C18" s="7">
        <f t="shared" si="0"/>
        <v>3.3611111111111107</v>
      </c>
    </row>
    <row r="19" spans="2:3" ht="20.25">
      <c r="B19" s="4">
        <v>12</v>
      </c>
      <c r="C19" s="7">
        <f t="shared" si="0"/>
        <v>3.6666666666666661</v>
      </c>
    </row>
    <row r="20" spans="2:3" ht="20.25">
      <c r="B20" s="4">
        <v>13</v>
      </c>
      <c r="C20" s="7">
        <f t="shared" si="0"/>
        <v>3.9722222222222214</v>
      </c>
    </row>
    <row r="21" spans="2:3" ht="20.25">
      <c r="B21" s="4">
        <v>14</v>
      </c>
      <c r="C21" s="7">
        <f t="shared" si="0"/>
        <v>4.2777777777777786</v>
      </c>
    </row>
    <row r="22" spans="2:3" ht="20.25">
      <c r="B22" s="4">
        <v>15</v>
      </c>
      <c r="C22" s="7">
        <f t="shared" si="0"/>
        <v>4.5833333333333321</v>
      </c>
    </row>
    <row r="23" spans="2:3" ht="20.25">
      <c r="B23" s="4">
        <v>16</v>
      </c>
      <c r="C23" s="7">
        <f t="shared" si="0"/>
        <v>4.8888888888888893</v>
      </c>
    </row>
    <row r="24" spans="2:3" ht="20.25">
      <c r="B24" s="4">
        <v>17</v>
      </c>
      <c r="C24" s="7">
        <f t="shared" si="0"/>
        <v>5.1944444444444429</v>
      </c>
    </row>
    <row r="25" spans="2:3" ht="20.25">
      <c r="B25" s="4">
        <v>18</v>
      </c>
      <c r="C25" s="7">
        <f t="shared" si="0"/>
        <v>5.5</v>
      </c>
    </row>
    <row r="26" spans="2:3" ht="20.25">
      <c r="B26" s="4">
        <v>19</v>
      </c>
      <c r="C26" s="7">
        <f t="shared" si="0"/>
        <v>5.8055555555555571</v>
      </c>
    </row>
    <row r="27" spans="2:3" ht="20.25">
      <c r="B27" s="4">
        <v>20</v>
      </c>
      <c r="C27" s="7">
        <f t="shared" si="0"/>
        <v>6.1111111111111072</v>
      </c>
    </row>
  </sheetData>
  <phoneticPr fontId="1" type="noConversion"/>
  <pageMargins left="0.7" right="0.7" top="0.75" bottom="0.75" header="0.3" footer="0.3"/>
  <pageSetup paperSize="9" orientation="portrait" r:id="rId1"/>
  <ignoredErrors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소독약 배합표</vt:lpstr>
      <vt:lpstr>알콜계산표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사용자</cp:lastModifiedBy>
  <cp:lastPrinted>2020-03-05T11:16:04Z</cp:lastPrinted>
  <dcterms:created xsi:type="dcterms:W3CDTF">2020-03-04T01:08:19Z</dcterms:created>
  <dcterms:modified xsi:type="dcterms:W3CDTF">2020-04-12T15:23:24Z</dcterms:modified>
</cp:coreProperties>
</file>